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Namo-44sensa01\ucem\3 Qualité\Manuel Qualité et Procédures\"/>
    </mc:Choice>
  </mc:AlternateContent>
  <xr:revisionPtr revIDLastSave="0" documentId="13_ncr:1_{F3A5EF4A-39BA-4733-A922-2CF8CBDAE692}" xr6:coauthVersionLast="36" xr6:coauthVersionMax="36" xr10:uidLastSave="{00000000-0000-0000-0000-000000000000}"/>
  <bookViews>
    <workbookView xWindow="0" yWindow="0" windowWidth="16380" windowHeight="8190" tabRatio="500" xr2:uid="{00000000-000D-0000-FFFF-FFFF00000000}"/>
  </bookViews>
  <sheets>
    <sheet name="Fiche synthétique d'évaluation " sheetId="1" r:id="rId1"/>
    <sheet name="Mode d'emploi" sheetId="2" r:id="rId2"/>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11" i="1" l="1"/>
  <c r="A17" i="1" s="1"/>
  <c r="AD17" i="1"/>
  <c r="AD16" i="1"/>
  <c r="AD15" i="1"/>
  <c r="AD14" i="1"/>
  <c r="AD13" i="1"/>
  <c r="A16" i="1"/>
  <c r="A15" i="1"/>
  <c r="A14" i="1"/>
  <c r="A13" i="1"/>
  <c r="AO45" i="2"/>
  <c r="AO44" i="2"/>
  <c r="L44" i="2"/>
  <c r="AO43" i="2"/>
  <c r="L43" i="2"/>
  <c r="AO42" i="2"/>
  <c r="L42" i="2"/>
  <c r="AO41" i="2"/>
  <c r="AM41" i="2"/>
  <c r="L41" i="2"/>
  <c r="L39" i="2"/>
  <c r="L45" i="2" s="1"/>
  <c r="AO31" i="2"/>
  <c r="AO30" i="2"/>
  <c r="L30" i="2"/>
  <c r="AO29" i="2"/>
  <c r="L29" i="2"/>
  <c r="AO28" i="2"/>
  <c r="L28" i="2"/>
  <c r="AO27" i="2"/>
  <c r="AM27" i="2"/>
  <c r="L27" i="2"/>
  <c r="L25" i="2"/>
  <c r="L31" i="2" s="1"/>
  <c r="AM18" i="2"/>
  <c r="AO17" i="2"/>
  <c r="AO16" i="2"/>
  <c r="L16" i="2"/>
  <c r="AO15" i="2"/>
  <c r="L15" i="2"/>
  <c r="AO14" i="2"/>
  <c r="L14" i="2"/>
  <c r="AO13" i="2"/>
  <c r="L13" i="2"/>
  <c r="L11" i="2"/>
  <c r="L17" i="2" s="1"/>
  <c r="AB18" i="1" l="1"/>
</calcChain>
</file>

<file path=xl/sharedStrings.xml><?xml version="1.0" encoding="utf-8"?>
<sst xmlns="http://schemas.openxmlformats.org/spreadsheetml/2006/main" count="126" uniqueCount="79">
  <si>
    <t>LPM Nantes</t>
  </si>
  <si>
    <t>Fiche synthétique d’évaluation de l’épreuve prenant en compte 
les périodes de formation en milieu professionnel</t>
  </si>
  <si>
    <t>BAC PRO Métiers de la mer</t>
  </si>
  <si>
    <t>Années scolaires 2020/2021, 2021/2022 &amp; 2022/2023 – Promotion 2023</t>
  </si>
  <si>
    <t>Nom Élève :</t>
  </si>
  <si>
    <t>Prénom Élève :</t>
  </si>
  <si>
    <t>Analyse de l’ensemble des PFMP</t>
  </si>
  <si>
    <t>Nombre de fiches d’évaluation</t>
  </si>
  <si>
    <t>Nombre de semaines  embarquées</t>
  </si>
  <si>
    <t>Nombre total de semaines réalisées</t>
  </si>
  <si>
    <t>Non</t>
  </si>
  <si>
    <t>Grille de notation</t>
  </si>
  <si>
    <t>Points</t>
  </si>
  <si>
    <t>Points
max.</t>
  </si>
  <si>
    <t>Note proposée à la sous-épreuve E 30X</t>
  </si>
  <si>
    <t>/20</t>
  </si>
  <si>
    <t>Date :</t>
  </si>
  <si>
    <t>Commission</t>
  </si>
  <si>
    <t>Signatures</t>
  </si>
  <si>
    <t>Le Chef d’Établissement ou son représentant</t>
  </si>
  <si>
    <t>Nom :</t>
  </si>
  <si>
    <t>Prénom :</t>
  </si>
  <si>
    <t>Professionnel associé</t>
  </si>
  <si>
    <t>N.B.: Cette fiche contient des formules de calcul qui ne doivent pas être modifiées</t>
  </si>
  <si>
    <t>Nom du fichier</t>
  </si>
  <si>
    <t>Objet</t>
  </si>
  <si>
    <t>Responsable gestion documentaire</t>
  </si>
  <si>
    <t>Chemin d’enregistrement</t>
  </si>
  <si>
    <t>Retrait document le</t>
  </si>
  <si>
    <t>Fiche synthétique d’évaluation E30X BAC PRO Métiers de la mer_promo23.xlsx</t>
  </si>
  <si>
    <t>CCF Evaluation E30X</t>
  </si>
  <si>
    <t>GM5 Responsable qualité</t>
  </si>
  <si>
    <t>\\Namo-44sensa01\ucem\3 Qualité\Manuel Qualité et Procédures</t>
  </si>
  <si>
    <t>Saisie du nom de l'établissement par liste déroulante</t>
  </si>
  <si>
    <t>CFA de Gironde</t>
  </si>
  <si>
    <t>CFPPA du lycée de Bourcefranc</t>
  </si>
  <si>
    <t>EAM de Mayotte</t>
  </si>
  <si>
    <t>EAM La Réunion</t>
  </si>
  <si>
    <t>Ecole des Pêches de l'ile d'Yeu</t>
  </si>
  <si>
    <t>Ecole des Pêches des Sables d'Olonne</t>
  </si>
  <si>
    <t>EFPMA Trinité</t>
  </si>
  <si>
    <t>LP Blanchet</t>
  </si>
  <si>
    <t>LP Emile Letournel de St P&amp;M</t>
  </si>
  <si>
    <t>LP Gujan Mestras</t>
  </si>
  <si>
    <t>LP Jacques Dolle</t>
  </si>
  <si>
    <t>LP Léon de Lepervanche La Réunion</t>
  </si>
  <si>
    <t>LP Olivier Guichard de Guérande</t>
  </si>
  <si>
    <t>LPM Bastia</t>
  </si>
  <si>
    <t>LPM Boulogne</t>
  </si>
  <si>
    <t>LPM Cherbourg</t>
  </si>
  <si>
    <t>LPM Ciboure</t>
  </si>
  <si>
    <t>LPM Etel</t>
  </si>
  <si>
    <t>LPM Fécamp</t>
  </si>
  <si>
    <t>LPM La Rochelle</t>
  </si>
  <si>
    <t>LPM Le Guilvinec</t>
  </si>
  <si>
    <t>LPM Paimpol</t>
  </si>
  <si>
    <t>LPM Saint Malo</t>
  </si>
  <si>
    <t>LPM Sète</t>
  </si>
  <si>
    <t>MFR Challans</t>
  </si>
  <si>
    <t>Oui</t>
  </si>
  <si>
    <t>Cas de force majeure validé par le Pdt du jury</t>
  </si>
  <si>
    <t>Cette fiche synthétique permet de procéder à l'évaluation de l'épreuve E30X des BAC PRO Métiers de la mer.</t>
  </si>
  <si>
    <t>Fiche synthétique d’évaluation de l’épreuve prenant en compte
les périodes de formation en milieu professionnel</t>
  </si>
  <si>
    <t>Vous devez saisir en haut de la fiche le nom de l’établissement et en bas  la date de la commission et  l'identité des 2 membres,</t>
  </si>
  <si>
    <t>Années scolaires 2020/2021, 2021/2022 &amp; 2022/2023– Promotion 2023</t>
  </si>
  <si>
    <t>le nom et le prénom de l'élève,</t>
  </si>
  <si>
    <t>le nombre de fiches d’évaluation des PFMP dont vous disposez pour la notation,</t>
  </si>
  <si>
    <t>le nombre de semaines de PFMP effectuées sur un navire (à titre indicatif et à vocation statistique),</t>
  </si>
  <si>
    <t>le nombre total de semaines de PFMP embarquées et autres :</t>
  </si>
  <si>
    <t>Nombre totale de semaines réalisées</t>
  </si>
  <si>
    <t>Si ce nombre est égal ou supérieur au nombre attendu (18 semaines pour les BAC PRO) les différents  critères d’évaluation de la grille de notation s’ouvrent et vous devez saisir les points obtenus pour les 4 critères</t>
  </si>
  <si>
    <t>Au besoin mettre à blanc la case de la fiche synthétique  QR11  cas de force majeure</t>
  </si>
  <si>
    <t xml:space="preserve"> </t>
  </si>
  <si>
    <t>Si ce nombre est inférieur au nombre attendu (18 semaines pour les BAC PRO) la boite de dialogue du cas de force majeure s’ouvre et vous devez valider l’une des 2 possibilités :</t>
  </si>
  <si>
    <t>Si vous validez « oui » alors l’épreuve de remplacement est ouverte à la notation et vous devez saisir une note globale.</t>
  </si>
  <si>
    <t>Si vous validez « non » alors la note zéro est appliquée automatiquement à l’épreuve E30X.</t>
  </si>
  <si>
    <t>Enregistrer chaque fiche élève complétée sous le nom de l'élève.</t>
  </si>
  <si>
    <t>Faire signer  l'ensemble des fiches élèves imprimées par les deux membres de la commissions.</t>
  </si>
  <si>
    <t>Vous devez archiver les fiches d'évaluation pendant un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</si>
</sst>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rgb="FF000000"/>
      <name val="Calibri"/>
      <family val="2"/>
      <charset val="1"/>
    </font>
    <font>
      <sz val="12"/>
      <name val="Calibri"/>
      <family val="2"/>
      <charset val="1"/>
    </font>
    <font>
      <b/>
      <sz val="16"/>
      <name val="Calibri"/>
      <family val="2"/>
      <charset val="1"/>
    </font>
    <font>
      <b/>
      <sz val="14"/>
      <name val="Calibri"/>
      <family val="2"/>
      <charset val="1"/>
    </font>
    <font>
      <sz val="9"/>
      <name val="Calibri"/>
      <family val="2"/>
      <charset val="1"/>
    </font>
    <font>
      <b/>
      <sz val="12"/>
      <name val="Calibri"/>
      <family val="2"/>
      <charset val="1"/>
    </font>
    <font>
      <sz val="14"/>
      <color rgb="FF000000"/>
      <name val="Calibri"/>
      <family val="2"/>
      <charset val="1"/>
    </font>
    <font>
      <sz val="11"/>
      <color rgb="FFFF0000"/>
      <name val="Calibri"/>
      <family val="2"/>
      <charset val="1"/>
    </font>
    <font>
      <sz val="11"/>
      <name val="Calibri"/>
      <family val="2"/>
      <charset val="1"/>
    </font>
    <font>
      <b/>
      <sz val="14"/>
      <color rgb="FF000000"/>
      <name val="Calibri"/>
      <family val="2"/>
      <charset val="1"/>
    </font>
    <font>
      <i/>
      <sz val="11"/>
      <color rgb="FF000000"/>
      <name val="Calibri"/>
      <family val="2"/>
      <charset val="1"/>
    </font>
    <font>
      <b/>
      <sz val="8"/>
      <color rgb="FFFFFFFF"/>
      <name val="Calibri"/>
      <family val="2"/>
      <charset val="1"/>
    </font>
    <font>
      <sz val="8"/>
      <color rgb="FF000000"/>
      <name val="Calibri"/>
      <family val="2"/>
      <charset val="1"/>
    </font>
    <font>
      <sz val="8"/>
      <name val="Calibri"/>
      <family val="2"/>
      <charset val="1"/>
    </font>
    <font>
      <sz val="10"/>
      <name val="Arial"/>
      <family val="2"/>
      <charset val="1"/>
    </font>
  </fonts>
  <fills count="6">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rgb="FF000000"/>
        <bgColor rgb="FF003300"/>
      </patternFill>
    </fill>
    <fill>
      <patternFill patternType="solid">
        <fgColor rgb="FF3465A4"/>
        <bgColor rgb="FF0066CC"/>
      </patternFill>
    </fill>
  </fills>
  <borders count="26">
    <border>
      <left/>
      <right/>
      <top/>
      <bottom/>
      <diagonal/>
    </border>
    <border>
      <left style="thick">
        <color rgb="FF0066CC"/>
      </left>
      <right style="thick">
        <color rgb="FF0066CC"/>
      </right>
      <top style="thick">
        <color rgb="FF0066CC"/>
      </top>
      <bottom/>
      <diagonal/>
    </border>
    <border>
      <left style="thick">
        <color auto="1"/>
      </left>
      <right style="thick">
        <color auto="1"/>
      </right>
      <top style="thick">
        <color auto="1"/>
      </top>
      <bottom style="thick">
        <color auto="1"/>
      </bottom>
      <diagonal/>
    </border>
    <border>
      <left/>
      <right/>
      <top style="thick">
        <color auto="1"/>
      </top>
      <bottom/>
      <diagonal/>
    </border>
    <border>
      <left/>
      <right style="thick">
        <color rgb="FF0066CC"/>
      </right>
      <top style="thick">
        <color rgb="FF0066CC"/>
      </top>
      <bottom style="thick">
        <color rgb="FF0066CC"/>
      </bottom>
      <diagonal/>
    </border>
    <border>
      <left style="thick">
        <color auto="1"/>
      </left>
      <right style="thick">
        <color auto="1"/>
      </right>
      <top style="thick">
        <color auto="1"/>
      </top>
      <bottom/>
      <diagonal/>
    </border>
    <border>
      <left/>
      <right style="thick">
        <color rgb="FF0066CC"/>
      </right>
      <top style="thick">
        <color rgb="FF0066CC"/>
      </top>
      <bottom/>
      <diagonal/>
    </border>
    <border>
      <left style="thick">
        <color auto="1"/>
      </left>
      <right style="thick">
        <color rgb="FF0066CC"/>
      </right>
      <top/>
      <bottom/>
      <diagonal/>
    </border>
    <border>
      <left style="thick">
        <color rgb="FF0066CC"/>
      </left>
      <right style="thick">
        <color rgb="FF0066CC"/>
      </right>
      <top style="thick">
        <color rgb="FF0066CC"/>
      </top>
      <bottom style="thick">
        <color rgb="FF0066CC"/>
      </bottom>
      <diagonal/>
    </border>
    <border>
      <left/>
      <right style="thick">
        <color auto="1"/>
      </right>
      <top/>
      <bottom/>
      <diagonal/>
    </border>
    <border>
      <left style="thick">
        <color auto="1"/>
      </left>
      <right style="thick">
        <color rgb="FF0066CC"/>
      </right>
      <top/>
      <bottom style="thick">
        <color auto="1"/>
      </bottom>
      <diagonal/>
    </border>
    <border>
      <left style="thick">
        <color rgb="FF0066CC"/>
      </left>
      <right style="thick">
        <color rgb="FF0066CC"/>
      </right>
      <top style="thick">
        <color rgb="FF0066CC"/>
      </top>
      <bottom style="thick">
        <color auto="1"/>
      </bottom>
      <diagonal/>
    </border>
    <border>
      <left style="thick">
        <color auto="1"/>
      </left>
      <right/>
      <top style="thick">
        <color auto="1"/>
      </top>
      <bottom style="thick">
        <color auto="1"/>
      </bottom>
      <diagonal/>
    </border>
    <border>
      <left/>
      <right/>
      <top style="thick">
        <color auto="1"/>
      </top>
      <bottom style="thick">
        <color rgb="FF0066CC"/>
      </bottom>
      <diagonal/>
    </border>
    <border>
      <left style="thick">
        <color auto="1"/>
      </left>
      <right style="thick">
        <color rgb="FF0066CC"/>
      </right>
      <top style="thick">
        <color auto="1"/>
      </top>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rgb="FF0066CC"/>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style="thick">
        <color rgb="FF0066FF"/>
      </left>
      <right style="thick">
        <color rgb="FF0066FF"/>
      </right>
      <top style="thick">
        <color rgb="FF0066FF"/>
      </top>
      <bottom style="thick">
        <color rgb="FF0066FF"/>
      </bottom>
      <diagonal/>
    </border>
    <border>
      <left/>
      <right style="thick">
        <color auto="1"/>
      </right>
      <top/>
      <bottom style="thick">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58">
    <xf numFmtId="0" fontId="0" fillId="0" borderId="0" xfId="0"/>
    <xf numFmtId="0" fontId="6" fillId="0" borderId="12" xfId="0" applyFont="1" applyBorder="1" applyAlignment="1">
      <alignment horizontal="center" vertical="center"/>
    </xf>
    <xf numFmtId="0" fontId="7" fillId="2" borderId="11" xfId="0" applyFont="1" applyFill="1" applyBorder="1" applyAlignment="1" applyProtection="1">
      <alignment horizontal="center" vertical="center"/>
      <protection locked="0"/>
    </xf>
    <xf numFmtId="0" fontId="7" fillId="3" borderId="10" xfId="0" applyFont="1" applyFill="1" applyBorder="1" applyAlignment="1">
      <alignment horizontal="left" vertical="center"/>
    </xf>
    <xf numFmtId="0" fontId="0" fillId="2" borderId="8" xfId="0" applyFill="1" applyBorder="1" applyAlignment="1" applyProtection="1">
      <alignment horizontal="center"/>
      <protection locked="0"/>
    </xf>
    <xf numFmtId="0" fontId="0" fillId="0" borderId="7" xfId="0" applyFont="1" applyBorder="1" applyAlignment="1"/>
    <xf numFmtId="0" fontId="6" fillId="0" borderId="5" xfId="0" applyFont="1" applyBorder="1" applyAlignment="1" applyProtection="1">
      <alignment horizontal="center" vertical="center"/>
      <protection hidden="1"/>
    </xf>
    <xf numFmtId="0" fontId="1" fillId="2" borderId="6" xfId="0" applyFont="1" applyFill="1" applyBorder="1" applyAlignment="1" applyProtection="1">
      <alignment horizontal="center" vertical="top"/>
      <protection locked="0"/>
    </xf>
    <xf numFmtId="0" fontId="5" fillId="0" borderId="5" xfId="0" applyFont="1" applyBorder="1" applyAlignment="1" applyProtection="1">
      <alignment horizontal="right" vertical="center" wrapText="1"/>
    </xf>
    <xf numFmtId="0" fontId="1" fillId="2" borderId="4" xfId="0" applyFont="1" applyFill="1" applyBorder="1" applyAlignment="1" applyProtection="1">
      <alignment horizontal="center" vertical="top"/>
      <protection locked="0"/>
    </xf>
    <xf numFmtId="0" fontId="5" fillId="0" borderId="2" xfId="0" applyFont="1" applyBorder="1" applyAlignment="1" applyProtection="1">
      <alignment horizontal="right" vertical="center"/>
    </xf>
    <xf numFmtId="0" fontId="4" fillId="0" borderId="0" xfId="0" applyFont="1" applyBorder="1" applyAlignment="1" applyProtection="1">
      <alignment horizontal="center" vertical="center"/>
    </xf>
    <xf numFmtId="0" fontId="3" fillId="0" borderId="3" xfId="0" applyFont="1" applyBorder="1" applyAlignment="1"/>
    <xf numFmtId="0" fontId="2" fillId="0" borderId="2" xfId="0" applyFont="1" applyBorder="1" applyAlignment="1">
      <alignment horizontal="center" wrapText="1"/>
    </xf>
    <xf numFmtId="0" fontId="1" fillId="2" borderId="1" xfId="0" applyFont="1" applyFill="1" applyBorder="1" applyAlignment="1" applyProtection="1">
      <alignment horizontal="left" vertical="top"/>
      <protection locked="0"/>
    </xf>
    <xf numFmtId="0" fontId="0" fillId="0" borderId="0" xfId="0" applyBorder="1" applyAlignment="1">
      <alignment wrapText="1"/>
    </xf>
    <xf numFmtId="0" fontId="0" fillId="0" borderId="0" xfId="0" applyAlignment="1">
      <alignment wrapText="1"/>
    </xf>
    <xf numFmtId="0" fontId="0" fillId="0" borderId="0" xfId="0" applyAlignment="1"/>
    <xf numFmtId="0" fontId="0" fillId="0" borderId="9" xfId="0" applyBorder="1"/>
    <xf numFmtId="0" fontId="0" fillId="0" borderId="0" xfId="0" applyBorder="1"/>
    <xf numFmtId="0" fontId="0" fillId="0" borderId="0" xfId="0" applyBorder="1" applyAlignment="1"/>
    <xf numFmtId="0" fontId="0" fillId="0" borderId="16" xfId="0" applyFont="1" applyBorder="1"/>
    <xf numFmtId="0" fontId="0" fillId="0" borderId="17" xfId="0" applyBorder="1"/>
    <xf numFmtId="0" fontId="0" fillId="0" borderId="18" xfId="0" applyBorder="1"/>
    <xf numFmtId="0" fontId="0" fillId="0" borderId="19" xfId="0" applyBorder="1"/>
    <xf numFmtId="0" fontId="0" fillId="0" borderId="3" xfId="0" applyBorder="1"/>
    <xf numFmtId="0" fontId="0" fillId="0" borderId="20" xfId="0" applyBorder="1"/>
    <xf numFmtId="0" fontId="10" fillId="0" borderId="21" xfId="0" applyFont="1" applyBorder="1" applyAlignment="1">
      <alignment vertical="center"/>
    </xf>
    <xf numFmtId="0" fontId="0" fillId="0" borderId="23" xfId="0" applyBorder="1"/>
    <xf numFmtId="0" fontId="14" fillId="0" borderId="0" xfId="0" applyFont="1" applyBorder="1"/>
    <xf numFmtId="0" fontId="8" fillId="0" borderId="13"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0" fillId="0" borderId="14" xfId="0" applyFont="1" applyBorder="1" applyAlignment="1" applyProtection="1">
      <alignment horizontal="left" vertical="center" wrapText="1"/>
      <protection hidden="1"/>
    </xf>
    <xf numFmtId="164" fontId="0" fillId="2" borderId="8" xfId="0" applyNumberFormat="1" applyFill="1" applyBorder="1" applyAlignment="1" applyProtection="1">
      <alignment horizontal="center"/>
      <protection locked="0"/>
    </xf>
    <xf numFmtId="0" fontId="0" fillId="0" borderId="15" xfId="0" applyFont="1" applyBorder="1" applyAlignment="1">
      <alignment horizontal="center"/>
    </xf>
    <xf numFmtId="0" fontId="0" fillId="0" borderId="7" xfId="0" applyFont="1" applyBorder="1" applyAlignment="1" applyProtection="1">
      <alignment horizontal="left" vertical="center" wrapText="1"/>
      <protection hidden="1"/>
    </xf>
    <xf numFmtId="0" fontId="0" fillId="0" borderId="7" xfId="0" applyBorder="1" applyAlignment="1"/>
    <xf numFmtId="164" fontId="8" fillId="4" borderId="8" xfId="0" applyNumberFormat="1" applyFont="1" applyFill="1" applyBorder="1" applyAlignment="1" applyProtection="1">
      <alignment horizontal="center"/>
      <protection locked="0"/>
    </xf>
    <xf numFmtId="164" fontId="9" fillId="0" borderId="8" xfId="0" applyNumberFormat="1" applyFont="1" applyBorder="1" applyAlignment="1" applyProtection="1">
      <alignment horizontal="center"/>
    </xf>
    <xf numFmtId="49" fontId="0" fillId="0" borderId="15" xfId="0" applyNumberFormat="1" applyFont="1" applyBorder="1" applyAlignment="1">
      <alignment horizontal="center"/>
    </xf>
    <xf numFmtId="0" fontId="10" fillId="0" borderId="21" xfId="0" applyFont="1" applyBorder="1" applyAlignment="1">
      <alignment vertical="center"/>
    </xf>
    <xf numFmtId="0" fontId="0" fillId="2" borderId="22" xfId="0" applyFill="1" applyBorder="1" applyAlignment="1" applyProtection="1">
      <protection locked="0"/>
    </xf>
    <xf numFmtId="0" fontId="0" fillId="0" borderId="0" xfId="0" applyFont="1" applyBorder="1" applyAlignment="1">
      <alignment horizontal="center"/>
    </xf>
    <xf numFmtId="0" fontId="10" fillId="0" borderId="21" xfId="0" applyFont="1" applyBorder="1" applyAlignment="1"/>
    <xf numFmtId="0" fontId="10" fillId="0" borderId="21" xfId="0" applyFont="1" applyBorder="1" applyAlignment="1">
      <alignment horizontal="right"/>
    </xf>
    <xf numFmtId="0" fontId="0" fillId="0" borderId="22" xfId="0" applyBorder="1" applyAlignment="1"/>
    <xf numFmtId="0" fontId="11" fillId="5" borderId="24" xfId="0" applyFont="1" applyFill="1" applyBorder="1" applyAlignment="1">
      <alignment horizontal="center" vertical="center"/>
    </xf>
    <xf numFmtId="0" fontId="11" fillId="5" borderId="24" xfId="0" applyFont="1" applyFill="1" applyBorder="1" applyAlignment="1">
      <alignment horizontal="center" vertical="center" wrapText="1"/>
    </xf>
    <xf numFmtId="0" fontId="12" fillId="0" borderId="25" xfId="0" applyFont="1" applyBorder="1" applyAlignment="1">
      <alignment horizontal="center" vertical="top" wrapText="1"/>
    </xf>
    <xf numFmtId="0" fontId="13" fillId="0" borderId="25" xfId="0" applyFont="1" applyBorder="1" applyAlignment="1">
      <alignment horizontal="center" vertical="top" wrapText="1"/>
    </xf>
    <xf numFmtId="0" fontId="12" fillId="0" borderId="25" xfId="0" applyFont="1" applyBorder="1" applyAlignment="1">
      <alignment wrapText="1"/>
    </xf>
    <xf numFmtId="0" fontId="0" fillId="0" borderId="0" xfId="0" applyFont="1" applyBorder="1" applyAlignment="1">
      <alignment wrapText="1"/>
    </xf>
    <xf numFmtId="0" fontId="0" fillId="2" borderId="8" xfId="0" applyFill="1" applyBorder="1" applyAlignment="1">
      <alignment horizontal="center"/>
    </xf>
    <xf numFmtId="0" fontId="7" fillId="2" borderId="1" xfId="0" applyFont="1" applyFill="1" applyBorder="1" applyAlignment="1" applyProtection="1">
      <alignment horizontal="center" vertical="center"/>
    </xf>
    <xf numFmtId="164" fontId="0" fillId="2" borderId="8" xfId="0" applyNumberFormat="1" applyFill="1" applyBorder="1" applyAlignment="1" applyProtection="1">
      <alignment horizontal="center"/>
    </xf>
    <xf numFmtId="164" fontId="8" fillId="4" borderId="8" xfId="0" applyNumberFormat="1" applyFont="1" applyFill="1" applyBorder="1" applyAlignment="1" applyProtection="1">
      <alignment horizontal="center"/>
    </xf>
    <xf numFmtId="164" fontId="8" fillId="3" borderId="8" xfId="0" applyNumberFormat="1" applyFont="1" applyFill="1" applyBorder="1" applyAlignment="1" applyProtection="1">
      <alignment horizontal="center"/>
    </xf>
    <xf numFmtId="0" fontId="0" fillId="2" borderId="22" xfId="0" applyFill="1" applyBorder="1" applyAlignment="1"/>
  </cellXfs>
  <cellStyles count="1">
    <cellStyle name="Normal" xfId="0" builtinId="0"/>
  </cellStyles>
  <dxfs count="12">
    <dxf>
      <fill>
        <patternFill>
          <bgColor rgb="FF000000"/>
        </patternFill>
      </fill>
    </dxf>
    <dxf>
      <fill>
        <patternFill>
          <bgColor rgb="FF000000"/>
        </patternFill>
      </fill>
    </dxf>
    <dxf>
      <fill>
        <patternFill>
          <bgColor rgb="FFFFFFFF"/>
        </patternFill>
      </fill>
    </dxf>
    <dxf>
      <fill>
        <patternFill>
          <bgColor rgb="FF000000"/>
        </patternFill>
      </fill>
    </dxf>
    <dxf>
      <fill>
        <patternFill>
          <bgColor rgb="FFFFFFFF"/>
        </patternFill>
      </fill>
    </dxf>
    <dxf>
      <fill>
        <patternFill>
          <bgColor rgb="FF000000"/>
        </patternFill>
      </fill>
    </dxf>
    <dxf>
      <fill>
        <patternFill>
          <bgColor rgb="FF000000"/>
        </patternFill>
      </fill>
    </dxf>
    <dxf>
      <fill>
        <patternFill>
          <bgColor rgb="FF000000"/>
        </patternFill>
      </fill>
    </dxf>
    <dxf>
      <fill>
        <patternFill>
          <bgColor rgb="FFFFFFFF"/>
        </patternFill>
      </fill>
    </dxf>
    <dxf>
      <fill>
        <patternFill>
          <bgColor rgb="FF000000"/>
        </patternFill>
      </fill>
    </dxf>
    <dxf>
      <fill>
        <patternFill>
          <bgColor rgb="FF000000"/>
        </patternFill>
      </fill>
    </dxf>
    <dxf>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0066FF"/>
      <rgbColor rgb="FF33CCCC"/>
      <rgbColor rgb="FF99CC00"/>
      <rgbColor rgb="FFFFCC00"/>
      <rgbColor rgb="FFFF9900"/>
      <rgbColor rgb="FFFF6600"/>
      <rgbColor rgb="FF3465A4"/>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86"/>
  <sheetViews>
    <sheetView tabSelected="1" zoomScaleNormal="100" workbookViewId="0">
      <selection activeCell="AML10" sqref="AML10"/>
    </sheetView>
  </sheetViews>
  <sheetFormatPr baseColWidth="10" defaultColWidth="11.42578125" defaultRowHeight="15" x14ac:dyDescent="0.25"/>
  <cols>
    <col min="1" max="1" width="6.7109375" customWidth="1"/>
    <col min="2" max="16" width="2.42578125" customWidth="1"/>
    <col min="17" max="27" width="2.7109375" customWidth="1"/>
    <col min="28" max="28" width="2.85546875" customWidth="1"/>
    <col min="29" max="29" width="3.7109375" customWidth="1"/>
    <col min="30" max="30" width="2.7109375" customWidth="1"/>
    <col min="31" max="31" width="3.85546875" customWidth="1"/>
    <col min="32" max="32" width="2.7109375" customWidth="1"/>
    <col min="33" max="44" width="2.7109375" hidden="1" customWidth="1"/>
    <col min="45" max="1024" width="11.42578125" hidden="1"/>
  </cols>
  <sheetData>
    <row r="1" spans="1:34" ht="15.75" x14ac:dyDescent="0.25">
      <c r="A1" s="14" t="s">
        <v>0</v>
      </c>
      <c r="B1" s="14"/>
      <c r="C1" s="14"/>
      <c r="D1" s="14"/>
      <c r="E1" s="14"/>
      <c r="F1" s="14"/>
      <c r="G1" s="14"/>
      <c r="H1" s="14"/>
      <c r="I1" s="14"/>
      <c r="J1" s="14"/>
      <c r="K1" s="14"/>
      <c r="L1" s="14"/>
      <c r="M1" s="14"/>
      <c r="N1" s="14"/>
      <c r="O1" s="14"/>
      <c r="P1" s="14"/>
      <c r="Q1" s="14"/>
      <c r="R1" s="14"/>
      <c r="S1" s="14"/>
      <c r="T1" s="14"/>
    </row>
    <row r="2" spans="1:34" ht="45" customHeight="1" x14ac:dyDescent="0.35">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5"/>
      <c r="AG2" s="15"/>
      <c r="AH2" s="16"/>
    </row>
    <row r="3" spans="1:34" ht="18.75" x14ac:dyDescent="0.3">
      <c r="A3" s="12" t="s">
        <v>2</v>
      </c>
      <c r="B3" s="12"/>
      <c r="C3" s="12"/>
      <c r="D3" s="12"/>
      <c r="E3" s="12"/>
      <c r="F3" s="12"/>
      <c r="G3" s="12"/>
      <c r="H3" s="12"/>
      <c r="I3" s="12"/>
      <c r="J3" s="12"/>
      <c r="K3" s="12"/>
      <c r="L3" s="12"/>
    </row>
    <row r="4" spans="1:34" x14ac:dyDescent="0.25">
      <c r="A4" s="11" t="s">
        <v>3</v>
      </c>
      <c r="B4" s="11"/>
      <c r="C4" s="11"/>
      <c r="D4" s="11"/>
      <c r="E4" s="11"/>
      <c r="F4" s="11"/>
      <c r="G4" s="11"/>
      <c r="H4" s="11"/>
      <c r="I4" s="11"/>
      <c r="J4" s="11"/>
      <c r="K4" s="11"/>
      <c r="L4" s="11"/>
      <c r="M4" s="11"/>
      <c r="N4" s="11"/>
      <c r="O4" s="11"/>
      <c r="P4" s="11"/>
      <c r="Q4" s="11"/>
      <c r="R4" s="11"/>
      <c r="S4" s="11"/>
      <c r="T4" s="11"/>
      <c r="U4" s="11"/>
      <c r="V4" s="11"/>
      <c r="W4" s="11"/>
    </row>
    <row r="5" spans="1:34" ht="15.75" x14ac:dyDescent="0.25">
      <c r="A5" s="10" t="s">
        <v>4</v>
      </c>
      <c r="B5" s="10"/>
      <c r="C5" s="10"/>
      <c r="D5" s="10"/>
      <c r="E5" s="10"/>
      <c r="F5" s="10"/>
      <c r="G5" s="10"/>
      <c r="H5" s="10"/>
      <c r="I5" s="10"/>
      <c r="J5" s="10"/>
      <c r="K5" s="10"/>
      <c r="L5" s="10"/>
      <c r="M5" s="10"/>
      <c r="N5" s="10"/>
      <c r="O5" s="9"/>
      <c r="P5" s="9"/>
      <c r="Q5" s="9"/>
      <c r="R5" s="9"/>
      <c r="S5" s="9"/>
      <c r="T5" s="9"/>
      <c r="U5" s="9"/>
      <c r="V5" s="9"/>
      <c r="W5" s="9"/>
      <c r="X5" s="9"/>
      <c r="Y5" s="9"/>
      <c r="Z5" s="9"/>
      <c r="AA5" s="9"/>
    </row>
    <row r="6" spans="1:34" ht="17.25" customHeight="1" x14ac:dyDescent="0.25">
      <c r="A6" s="8" t="s">
        <v>5</v>
      </c>
      <c r="B6" s="8"/>
      <c r="C6" s="8"/>
      <c r="D6" s="8"/>
      <c r="E6" s="8"/>
      <c r="F6" s="8"/>
      <c r="G6" s="8"/>
      <c r="H6" s="8"/>
      <c r="I6" s="8"/>
      <c r="J6" s="8"/>
      <c r="K6" s="8"/>
      <c r="L6" s="8"/>
      <c r="M6" s="8"/>
      <c r="N6" s="8"/>
      <c r="O6" s="7"/>
      <c r="P6" s="7"/>
      <c r="Q6" s="7"/>
      <c r="R6" s="7"/>
      <c r="S6" s="7"/>
      <c r="T6" s="7"/>
      <c r="U6" s="7"/>
      <c r="V6" s="7"/>
      <c r="W6" s="7"/>
      <c r="X6" s="7"/>
      <c r="Y6" s="7"/>
      <c r="Z6" s="7"/>
      <c r="AA6" s="7"/>
    </row>
    <row r="7" spans="1:34" ht="33" customHeight="1" x14ac:dyDescent="0.25">
      <c r="A7" s="6" t="s">
        <v>6</v>
      </c>
      <c r="B7" s="6"/>
      <c r="C7" s="6"/>
      <c r="D7" s="6"/>
      <c r="E7" s="6"/>
      <c r="F7" s="6"/>
      <c r="G7" s="6"/>
      <c r="H7" s="6"/>
      <c r="I7" s="6"/>
      <c r="J7" s="6"/>
      <c r="K7" s="6"/>
      <c r="L7" s="6"/>
      <c r="M7" s="6"/>
      <c r="N7" s="6"/>
      <c r="O7" s="6"/>
      <c r="P7" s="6"/>
      <c r="Q7" s="6"/>
      <c r="R7" s="6"/>
      <c r="S7" s="6"/>
      <c r="T7" s="6"/>
      <c r="U7" s="6"/>
      <c r="V7" s="6"/>
      <c r="W7" s="6"/>
      <c r="X7" s="6"/>
      <c r="Y7" s="6"/>
      <c r="Z7" s="6"/>
      <c r="AA7" s="6"/>
      <c r="AB7" s="17"/>
    </row>
    <row r="8" spans="1:34" x14ac:dyDescent="0.25">
      <c r="A8" s="5" t="s">
        <v>7</v>
      </c>
      <c r="B8" s="5"/>
      <c r="C8" s="5"/>
      <c r="D8" s="5"/>
      <c r="E8" s="5"/>
      <c r="F8" s="5"/>
      <c r="G8" s="5"/>
      <c r="H8" s="5"/>
      <c r="I8" s="5"/>
      <c r="J8" s="5"/>
      <c r="K8" s="5"/>
      <c r="L8" s="5"/>
      <c r="M8" s="5"/>
      <c r="N8" s="5"/>
      <c r="O8" s="5"/>
      <c r="P8" s="5"/>
      <c r="Q8" s="4"/>
      <c r="R8" s="4"/>
      <c r="AA8" s="18"/>
    </row>
    <row r="9" spans="1:34" x14ac:dyDescent="0.25">
      <c r="A9" s="5" t="s">
        <v>8</v>
      </c>
      <c r="B9" s="5"/>
      <c r="C9" s="5"/>
      <c r="D9" s="5"/>
      <c r="E9" s="5"/>
      <c r="F9" s="5"/>
      <c r="G9" s="5"/>
      <c r="H9" s="5"/>
      <c r="I9" s="5"/>
      <c r="J9" s="5"/>
      <c r="K9" s="5"/>
      <c r="L9" s="5"/>
      <c r="M9" s="5"/>
      <c r="N9" s="5"/>
      <c r="O9" s="5"/>
      <c r="P9" s="5"/>
      <c r="Q9" s="4"/>
      <c r="R9" s="4"/>
      <c r="AA9" s="18"/>
    </row>
    <row r="10" spans="1:34" ht="15.75" customHeight="1" x14ac:dyDescent="0.25">
      <c r="A10" s="5" t="s">
        <v>9</v>
      </c>
      <c r="B10" s="5"/>
      <c r="C10" s="5"/>
      <c r="D10" s="5"/>
      <c r="E10" s="5"/>
      <c r="F10" s="5"/>
      <c r="G10" s="5"/>
      <c r="H10" s="5"/>
      <c r="I10" s="5"/>
      <c r="J10" s="5"/>
      <c r="K10" s="5"/>
      <c r="L10" s="5"/>
      <c r="M10" s="5"/>
      <c r="N10" s="5"/>
      <c r="O10" s="5"/>
      <c r="P10" s="5"/>
      <c r="Q10" s="4"/>
      <c r="R10" s="4"/>
      <c r="AA10" s="18"/>
    </row>
    <row r="11" spans="1:34" x14ac:dyDescent="0.25">
      <c r="A11" s="3" t="str">
        <f>IF(Q10="","",IF(Q10&lt;8,"Cas de force majeure validé par le Pdt du jury",""))</f>
        <v/>
      </c>
      <c r="B11" s="3"/>
      <c r="C11" s="3"/>
      <c r="D11" s="3"/>
      <c r="E11" s="3"/>
      <c r="F11" s="3"/>
      <c r="G11" s="3"/>
      <c r="H11" s="3"/>
      <c r="I11" s="3"/>
      <c r="J11" s="3"/>
      <c r="K11" s="3"/>
      <c r="L11" s="3"/>
      <c r="M11" s="3"/>
      <c r="N11" s="3"/>
      <c r="O11" s="3"/>
      <c r="P11" s="3"/>
      <c r="Q11" s="2"/>
      <c r="R11" s="2"/>
      <c r="S11" s="19"/>
      <c r="T11" s="19"/>
      <c r="U11" s="19"/>
      <c r="V11" s="19"/>
      <c r="W11" s="19"/>
      <c r="X11" s="19"/>
      <c r="Y11" s="19"/>
      <c r="Z11" s="19"/>
      <c r="AA11" s="18"/>
    </row>
    <row r="12" spans="1:34" ht="33" customHeight="1" x14ac:dyDescent="0.25">
      <c r="A12" s="1" t="s">
        <v>11</v>
      </c>
      <c r="B12" s="1"/>
      <c r="C12" s="1"/>
      <c r="D12" s="1"/>
      <c r="E12" s="1"/>
      <c r="F12" s="1"/>
      <c r="G12" s="1"/>
      <c r="H12" s="1"/>
      <c r="I12" s="1"/>
      <c r="J12" s="1"/>
      <c r="K12" s="1"/>
      <c r="L12" s="1"/>
      <c r="M12" s="1"/>
      <c r="N12" s="1"/>
      <c r="O12" s="1"/>
      <c r="P12" s="1"/>
      <c r="Q12" s="1"/>
      <c r="R12" s="1"/>
      <c r="S12" s="1"/>
      <c r="T12" s="1"/>
      <c r="U12" s="1"/>
      <c r="V12" s="1"/>
      <c r="W12" s="1"/>
      <c r="X12" s="1"/>
      <c r="Y12" s="1"/>
      <c r="Z12" s="1"/>
      <c r="AA12" s="1"/>
      <c r="AB12" s="30" t="s">
        <v>12</v>
      </c>
      <c r="AC12" s="30"/>
      <c r="AD12" s="31" t="s">
        <v>13</v>
      </c>
      <c r="AE12" s="31"/>
      <c r="AF12" s="20"/>
      <c r="AG12" s="20"/>
    </row>
    <row r="13" spans="1:34" x14ac:dyDescent="0.25">
      <c r="A13" s="32" t="str">
        <f>IF(Q10&gt;=8,"Analyse de l’ensemble des fiches ","")</f>
        <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3"/>
      <c r="AD13" s="34" t="str">
        <f>IF($Q$10&gt;=8,"/6","")</f>
        <v/>
      </c>
      <c r="AE13" s="34"/>
      <c r="AF13" s="20"/>
      <c r="AG13" s="20"/>
    </row>
    <row r="14" spans="1:34" x14ac:dyDescent="0.25">
      <c r="A14" s="35" t="str">
        <f>IF(Q10&gt;=8,"Qualité du rapport de stage (10 pages) sur la dernière PFMP","")</f>
        <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3"/>
      <c r="AC14" s="33"/>
      <c r="AD14" s="34" t="str">
        <f>IF($Q$10&gt;=8,"/4","")</f>
        <v/>
      </c>
      <c r="AE14" s="34"/>
      <c r="AF14" s="20"/>
      <c r="AG14" s="20"/>
    </row>
    <row r="15" spans="1:34" x14ac:dyDescent="0.25">
      <c r="A15" s="35" t="str">
        <f>IF(Q10&gt;=8,"Qualité de la présentation orale (10 minutes)","")</f>
        <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3"/>
      <c r="AC15" s="33"/>
      <c r="AD15" s="34" t="str">
        <f>IF($Q$10&gt;=8,"/4","")</f>
        <v/>
      </c>
      <c r="AE15" s="34"/>
      <c r="AF15" s="20"/>
      <c r="AG15" s="20"/>
    </row>
    <row r="16" spans="1:34" x14ac:dyDescent="0.25">
      <c r="A16" s="35" t="str">
        <f>IF(Q10&gt;=8,"Echanges avec les membres de la commission (10 minutes)","")</f>
        <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3"/>
      <c r="AC16" s="33"/>
      <c r="AD16" s="34" t="str">
        <f>IF($Q$10&gt;=8,"/6","")</f>
        <v/>
      </c>
      <c r="AE16" s="34"/>
      <c r="AF16" s="20"/>
      <c r="AG16" s="20"/>
    </row>
    <row r="17" spans="1:33" x14ac:dyDescent="0.25">
      <c r="A17" s="36" t="str">
        <f>IF(AND(Q10&lt;8,Q11="Oui",A11&lt;&gt;""),"Épreuve de remplacement","")</f>
        <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7">
        <v>0</v>
      </c>
      <c r="AC17" s="37"/>
      <c r="AD17" s="34" t="str">
        <f>IF($Q$10&lt;18,"/20","")</f>
        <v>/20</v>
      </c>
      <c r="AE17" s="34"/>
      <c r="AF17" s="20"/>
      <c r="AG17" s="20"/>
    </row>
    <row r="18" spans="1:33" ht="18.75" x14ac:dyDescent="0.3">
      <c r="A18" s="21" t="s">
        <v>14</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3"/>
      <c r="AB18" s="38" t="str">
        <f>IF(AND(Q11="",Q10&lt;8),"",IF(AND(Q11&lt;&gt;"",A11=""),"",IF(Q10="",0,IF(AND(A11= A86,Q11="Oui"),AB17, IF(AND(A11=A86,Q11="Non"),0,SUM(AB13:AB16))))))</f>
        <v/>
      </c>
      <c r="AC18" s="38"/>
      <c r="AD18" s="39" t="s">
        <v>15</v>
      </c>
      <c r="AE18" s="39"/>
      <c r="AF18" s="20"/>
      <c r="AG18" s="20"/>
    </row>
    <row r="21" spans="1:33" x14ac:dyDescent="0.25">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6"/>
    </row>
    <row r="22" spans="1:33" x14ac:dyDescent="0.25">
      <c r="A22" s="40" t="s">
        <v>16</v>
      </c>
      <c r="B22" s="40"/>
      <c r="C22" s="40"/>
      <c r="D22" s="41"/>
      <c r="E22" s="41"/>
      <c r="F22" s="41"/>
      <c r="G22" s="41"/>
      <c r="H22" s="41"/>
      <c r="I22" s="41"/>
      <c r="J22" s="20"/>
      <c r="K22" s="20"/>
      <c r="L22" s="20"/>
      <c r="M22" s="20"/>
      <c r="N22" s="20"/>
      <c r="O22" s="20"/>
      <c r="P22" s="20"/>
      <c r="Q22" s="20"/>
      <c r="R22" s="20"/>
      <c r="S22" s="20"/>
      <c r="T22" s="20"/>
      <c r="U22" s="20"/>
      <c r="V22" s="20"/>
      <c r="W22" s="20"/>
      <c r="X22" s="20"/>
      <c r="Y22" s="20"/>
      <c r="Z22" s="20"/>
      <c r="AA22" s="20"/>
      <c r="AB22" s="19"/>
      <c r="AC22" s="19"/>
      <c r="AD22" s="18"/>
    </row>
    <row r="23" spans="1:33" x14ac:dyDescent="0.25">
      <c r="A23" s="27" t="s">
        <v>17</v>
      </c>
      <c r="B23" s="20"/>
      <c r="C23" s="20"/>
      <c r="D23" s="20"/>
      <c r="E23" s="20"/>
      <c r="F23" s="20"/>
      <c r="G23" s="20"/>
      <c r="H23" s="20"/>
      <c r="I23" s="20"/>
      <c r="J23" s="20"/>
      <c r="K23" s="20"/>
      <c r="L23" s="20"/>
      <c r="M23" s="20"/>
      <c r="N23" s="20"/>
      <c r="O23" s="20"/>
      <c r="P23" s="20"/>
      <c r="Q23" s="20"/>
      <c r="R23" s="20"/>
      <c r="S23" s="20"/>
      <c r="T23" s="20"/>
      <c r="U23" s="20"/>
      <c r="V23" s="42" t="s">
        <v>18</v>
      </c>
      <c r="W23" s="42"/>
      <c r="X23" s="42"/>
      <c r="Y23" s="42"/>
      <c r="Z23" s="42"/>
      <c r="AA23" s="42"/>
      <c r="AB23" s="42"/>
      <c r="AC23" s="42"/>
      <c r="AD23" s="18"/>
    </row>
    <row r="24" spans="1:33" x14ac:dyDescent="0.25">
      <c r="A24" s="43" t="s">
        <v>19</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19"/>
      <c r="AC24" s="19"/>
      <c r="AD24" s="18"/>
    </row>
    <row r="25" spans="1:33" x14ac:dyDescent="0.25">
      <c r="A25" s="44" t="s">
        <v>20</v>
      </c>
      <c r="B25" s="44"/>
      <c r="C25" s="44"/>
      <c r="D25" s="44"/>
      <c r="E25" s="44"/>
      <c r="F25" s="44"/>
      <c r="G25" s="44"/>
      <c r="H25" s="44"/>
      <c r="I25" s="41"/>
      <c r="J25" s="41"/>
      <c r="K25" s="41"/>
      <c r="L25" s="41"/>
      <c r="M25" s="41"/>
      <c r="N25" s="41"/>
      <c r="O25" s="41"/>
      <c r="P25" s="41"/>
      <c r="Q25" s="41"/>
      <c r="R25" s="41"/>
      <c r="S25" s="41"/>
      <c r="T25" s="41"/>
      <c r="U25" s="41"/>
      <c r="V25" s="45"/>
      <c r="W25" s="45"/>
      <c r="X25" s="45"/>
      <c r="Y25" s="45"/>
      <c r="Z25" s="45"/>
      <c r="AA25" s="45"/>
      <c r="AB25" s="45"/>
      <c r="AC25" s="45"/>
      <c r="AD25" s="18"/>
    </row>
    <row r="26" spans="1:33" x14ac:dyDescent="0.25">
      <c r="A26" s="44" t="s">
        <v>21</v>
      </c>
      <c r="B26" s="44"/>
      <c r="C26" s="44"/>
      <c r="D26" s="44"/>
      <c r="E26" s="44"/>
      <c r="F26" s="44"/>
      <c r="G26" s="44"/>
      <c r="H26" s="44"/>
      <c r="I26" s="41"/>
      <c r="J26" s="41"/>
      <c r="K26" s="41"/>
      <c r="L26" s="41"/>
      <c r="M26" s="41"/>
      <c r="N26" s="41"/>
      <c r="O26" s="41"/>
      <c r="P26" s="41"/>
      <c r="Q26" s="41"/>
      <c r="R26" s="41"/>
      <c r="S26" s="41"/>
      <c r="T26" s="41"/>
      <c r="U26" s="41"/>
      <c r="V26" s="45"/>
      <c r="W26" s="45"/>
      <c r="X26" s="45"/>
      <c r="Y26" s="45"/>
      <c r="Z26" s="45"/>
      <c r="AA26" s="45"/>
      <c r="AB26" s="45"/>
      <c r="AC26" s="45"/>
      <c r="AD26" s="18"/>
    </row>
    <row r="27" spans="1:33" x14ac:dyDescent="0.25">
      <c r="A27" s="43" t="s">
        <v>22</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19"/>
      <c r="AC27" s="19"/>
      <c r="AD27" s="18"/>
    </row>
    <row r="28" spans="1:33" x14ac:dyDescent="0.25">
      <c r="A28" s="44" t="s">
        <v>20</v>
      </c>
      <c r="B28" s="44"/>
      <c r="C28" s="44"/>
      <c r="D28" s="44"/>
      <c r="E28" s="44"/>
      <c r="F28" s="44"/>
      <c r="G28" s="44"/>
      <c r="H28" s="44"/>
      <c r="I28" s="41"/>
      <c r="J28" s="41"/>
      <c r="K28" s="41"/>
      <c r="L28" s="41"/>
      <c r="M28" s="41"/>
      <c r="N28" s="41"/>
      <c r="O28" s="41"/>
      <c r="P28" s="41"/>
      <c r="Q28" s="41"/>
      <c r="R28" s="41"/>
      <c r="S28" s="41"/>
      <c r="T28" s="41"/>
      <c r="U28" s="41"/>
      <c r="V28" s="45"/>
      <c r="W28" s="45"/>
      <c r="X28" s="45"/>
      <c r="Y28" s="45"/>
      <c r="Z28" s="45"/>
      <c r="AA28" s="45"/>
      <c r="AB28" s="45"/>
      <c r="AC28" s="45"/>
      <c r="AD28" s="18"/>
    </row>
    <row r="29" spans="1:33" x14ac:dyDescent="0.25">
      <c r="A29" s="44" t="s">
        <v>21</v>
      </c>
      <c r="B29" s="44"/>
      <c r="C29" s="44"/>
      <c r="D29" s="44"/>
      <c r="E29" s="44"/>
      <c r="F29" s="44"/>
      <c r="G29" s="44"/>
      <c r="H29" s="44"/>
      <c r="I29" s="41"/>
      <c r="J29" s="41"/>
      <c r="K29" s="41"/>
      <c r="L29" s="41"/>
      <c r="M29" s="41"/>
      <c r="N29" s="41"/>
      <c r="O29" s="41"/>
      <c r="P29" s="41"/>
      <c r="Q29" s="41"/>
      <c r="R29" s="41"/>
      <c r="S29" s="41"/>
      <c r="T29" s="41"/>
      <c r="U29" s="41"/>
      <c r="V29" s="45"/>
      <c r="W29" s="45"/>
      <c r="X29" s="45"/>
      <c r="Y29" s="45"/>
      <c r="Z29" s="45"/>
      <c r="AA29" s="45"/>
      <c r="AB29" s="45"/>
      <c r="AC29" s="45"/>
      <c r="AD29" s="18"/>
    </row>
    <row r="30" spans="1:33" x14ac:dyDescent="0.25">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8"/>
    </row>
    <row r="32" spans="1:33" x14ac:dyDescent="0.25">
      <c r="A32" t="s">
        <v>23</v>
      </c>
    </row>
    <row r="37" spans="1:30" ht="35.1" customHeight="1" x14ac:dyDescent="0.25">
      <c r="A37" s="46" t="s">
        <v>24</v>
      </c>
      <c r="B37" s="46"/>
      <c r="C37" s="46"/>
      <c r="D37" s="46"/>
      <c r="E37" s="46"/>
      <c r="F37" s="46"/>
      <c r="G37" s="46"/>
      <c r="H37" s="46" t="s">
        <v>25</v>
      </c>
      <c r="I37" s="46"/>
      <c r="J37" s="46"/>
      <c r="K37" s="46"/>
      <c r="L37" s="46"/>
      <c r="M37" s="47" t="s">
        <v>26</v>
      </c>
      <c r="N37" s="47"/>
      <c r="O37" s="47"/>
      <c r="P37" s="47"/>
      <c r="Q37" s="47"/>
      <c r="R37" s="47"/>
      <c r="S37" s="47"/>
      <c r="T37" s="47" t="s">
        <v>27</v>
      </c>
      <c r="U37" s="47"/>
      <c r="V37" s="47"/>
      <c r="W37" s="47"/>
      <c r="X37" s="47"/>
      <c r="Y37" s="47"/>
      <c r="Z37" s="47"/>
      <c r="AA37" s="47" t="s">
        <v>28</v>
      </c>
      <c r="AB37" s="47"/>
      <c r="AC37" s="47"/>
      <c r="AD37" s="47"/>
    </row>
    <row r="38" spans="1:30" ht="61.15" customHeight="1" x14ac:dyDescent="0.25">
      <c r="A38" s="48" t="s">
        <v>29</v>
      </c>
      <c r="B38" s="48"/>
      <c r="C38" s="48"/>
      <c r="D38" s="48"/>
      <c r="E38" s="48"/>
      <c r="F38" s="48"/>
      <c r="G38" s="48"/>
      <c r="H38" s="48" t="s">
        <v>30</v>
      </c>
      <c r="I38" s="48"/>
      <c r="J38" s="48"/>
      <c r="K38" s="48"/>
      <c r="L38" s="48"/>
      <c r="M38" s="48" t="s">
        <v>31</v>
      </c>
      <c r="N38" s="48"/>
      <c r="O38" s="48"/>
      <c r="P38" s="48"/>
      <c r="Q38" s="48"/>
      <c r="R38" s="48"/>
      <c r="S38" s="48"/>
      <c r="T38" s="49" t="s">
        <v>32</v>
      </c>
      <c r="U38" s="49"/>
      <c r="V38" s="49"/>
      <c r="W38" s="49"/>
      <c r="X38" s="49"/>
      <c r="Y38" s="49"/>
      <c r="Z38" s="49"/>
      <c r="AA38" s="50"/>
      <c r="AB38" s="50"/>
      <c r="AC38" s="50"/>
      <c r="AD38" s="50"/>
    </row>
    <row r="56" spans="1:1" x14ac:dyDescent="0.25">
      <c r="A56" t="s">
        <v>33</v>
      </c>
    </row>
    <row r="57" spans="1:1" x14ac:dyDescent="0.25">
      <c r="A57" s="29" t="s">
        <v>34</v>
      </c>
    </row>
    <row r="58" spans="1:1" x14ac:dyDescent="0.25">
      <c r="A58" s="29" t="s">
        <v>35</v>
      </c>
    </row>
    <row r="59" spans="1:1" x14ac:dyDescent="0.25">
      <c r="A59" s="29" t="s">
        <v>36</v>
      </c>
    </row>
    <row r="60" spans="1:1" x14ac:dyDescent="0.25">
      <c r="A60" s="29" t="s">
        <v>37</v>
      </c>
    </row>
    <row r="61" spans="1:1" x14ac:dyDescent="0.25">
      <c r="A61" s="29" t="s">
        <v>38</v>
      </c>
    </row>
    <row r="62" spans="1:1" x14ac:dyDescent="0.25">
      <c r="A62" s="29" t="s">
        <v>39</v>
      </c>
    </row>
    <row r="63" spans="1:1" x14ac:dyDescent="0.25">
      <c r="A63" s="29" t="s">
        <v>40</v>
      </c>
    </row>
    <row r="64" spans="1:1" x14ac:dyDescent="0.25">
      <c r="A64" s="29" t="s">
        <v>41</v>
      </c>
    </row>
    <row r="65" spans="1:1" x14ac:dyDescent="0.25">
      <c r="A65" s="29" t="s">
        <v>42</v>
      </c>
    </row>
    <row r="66" spans="1:1" x14ac:dyDescent="0.25">
      <c r="A66" s="29" t="s">
        <v>43</v>
      </c>
    </row>
    <row r="67" spans="1:1" x14ac:dyDescent="0.25">
      <c r="A67" s="29" t="s">
        <v>44</v>
      </c>
    </row>
    <row r="68" spans="1:1" x14ac:dyDescent="0.25">
      <c r="A68" s="29" t="s">
        <v>45</v>
      </c>
    </row>
    <row r="69" spans="1:1" x14ac:dyDescent="0.25">
      <c r="A69" s="29" t="s">
        <v>46</v>
      </c>
    </row>
    <row r="70" spans="1:1" x14ac:dyDescent="0.25">
      <c r="A70" s="29" t="s">
        <v>47</v>
      </c>
    </row>
    <row r="71" spans="1:1" x14ac:dyDescent="0.25">
      <c r="A71" s="29" t="s">
        <v>48</v>
      </c>
    </row>
    <row r="72" spans="1:1" x14ac:dyDescent="0.25">
      <c r="A72" s="29" t="s">
        <v>49</v>
      </c>
    </row>
    <row r="73" spans="1:1" x14ac:dyDescent="0.25">
      <c r="A73" s="29" t="s">
        <v>50</v>
      </c>
    </row>
    <row r="74" spans="1:1" x14ac:dyDescent="0.25">
      <c r="A74" s="29" t="s">
        <v>51</v>
      </c>
    </row>
    <row r="75" spans="1:1" x14ac:dyDescent="0.25">
      <c r="A75" s="29" t="s">
        <v>52</v>
      </c>
    </row>
    <row r="76" spans="1:1" x14ac:dyDescent="0.25">
      <c r="A76" s="29" t="s">
        <v>53</v>
      </c>
    </row>
    <row r="77" spans="1:1" x14ac:dyDescent="0.25">
      <c r="A77" s="29" t="s">
        <v>54</v>
      </c>
    </row>
    <row r="78" spans="1:1" x14ac:dyDescent="0.25">
      <c r="A78" s="29" t="s">
        <v>0</v>
      </c>
    </row>
    <row r="79" spans="1:1" x14ac:dyDescent="0.25">
      <c r="A79" s="29" t="s">
        <v>55</v>
      </c>
    </row>
    <row r="80" spans="1:1" x14ac:dyDescent="0.25">
      <c r="A80" s="29" t="s">
        <v>56</v>
      </c>
    </row>
    <row r="81" spans="1:1" x14ac:dyDescent="0.25">
      <c r="A81" s="29" t="s">
        <v>57</v>
      </c>
    </row>
    <row r="82" spans="1:1" x14ac:dyDescent="0.25">
      <c r="A82" s="29" t="s">
        <v>58</v>
      </c>
    </row>
    <row r="83" spans="1:1" x14ac:dyDescent="0.25">
      <c r="A83" s="29"/>
    </row>
    <row r="84" spans="1:1" x14ac:dyDescent="0.25">
      <c r="A84" s="29" t="s">
        <v>59</v>
      </c>
    </row>
    <row r="85" spans="1:1" x14ac:dyDescent="0.25">
      <c r="A85" s="29" t="s">
        <v>10</v>
      </c>
    </row>
    <row r="86" spans="1:1" x14ac:dyDescent="0.25">
      <c r="A86" s="29" t="s">
        <v>60</v>
      </c>
    </row>
  </sheetData>
  <sheetProtection algorithmName="SHA-512" hashValue="zkRHZIfqE/FN2LZE59slUebmC0WbBG0S/3/6wUqmJplENl8kpYHF6F+gqskAUO0r6t9act5hwk5+4snI+jvKyg==" saltValue="xU24HHUgG8/pjPf/Wqy/tQ==" spinCount="100000" sheet="1" objects="1" scenarios="1"/>
  <mergeCells count="62">
    <mergeCell ref="A38:G38"/>
    <mergeCell ref="H38:L38"/>
    <mergeCell ref="M38:S38"/>
    <mergeCell ref="T38:Z38"/>
    <mergeCell ref="AA38:AD38"/>
    <mergeCell ref="A37:G37"/>
    <mergeCell ref="H37:L37"/>
    <mergeCell ref="M37:S37"/>
    <mergeCell ref="T37:Z37"/>
    <mergeCell ref="AA37:AD37"/>
    <mergeCell ref="A27:AA27"/>
    <mergeCell ref="A28:H28"/>
    <mergeCell ref="I28:U28"/>
    <mergeCell ref="V28:AC29"/>
    <mergeCell ref="A29:H29"/>
    <mergeCell ref="I29:U29"/>
    <mergeCell ref="A24:AA24"/>
    <mergeCell ref="A25:H25"/>
    <mergeCell ref="I25:U25"/>
    <mergeCell ref="V25:AC26"/>
    <mergeCell ref="A26:H26"/>
    <mergeCell ref="I26:U26"/>
    <mergeCell ref="AB18:AC18"/>
    <mergeCell ref="AD18:AE18"/>
    <mergeCell ref="A22:C22"/>
    <mergeCell ref="D22:I22"/>
    <mergeCell ref="V23:AC23"/>
    <mergeCell ref="A16:AA16"/>
    <mergeCell ref="AB16:AC16"/>
    <mergeCell ref="AD16:AE16"/>
    <mergeCell ref="A17:AA17"/>
    <mergeCell ref="AB17:AC17"/>
    <mergeCell ref="AD17:AE17"/>
    <mergeCell ref="A14:AA14"/>
    <mergeCell ref="AB14:AC14"/>
    <mergeCell ref="AD14:AE14"/>
    <mergeCell ref="A15:AA15"/>
    <mergeCell ref="AB15:AC15"/>
    <mergeCell ref="AD15:AE15"/>
    <mergeCell ref="A12:AA12"/>
    <mergeCell ref="AB12:AC12"/>
    <mergeCell ref="AD12:AE12"/>
    <mergeCell ref="A13:AA13"/>
    <mergeCell ref="AB13:AC13"/>
    <mergeCell ref="AD13:AE13"/>
    <mergeCell ref="A9:P9"/>
    <mergeCell ref="Q9:R9"/>
    <mergeCell ref="A10:P10"/>
    <mergeCell ref="Q10:R10"/>
    <mergeCell ref="A11:P11"/>
    <mergeCell ref="Q11:R11"/>
    <mergeCell ref="A6:N6"/>
    <mergeCell ref="O6:AA6"/>
    <mergeCell ref="A7:AA7"/>
    <mergeCell ref="A8:P8"/>
    <mergeCell ref="Q8:R8"/>
    <mergeCell ref="A1:T1"/>
    <mergeCell ref="A2:AE2"/>
    <mergeCell ref="A3:L3"/>
    <mergeCell ref="A4:W4"/>
    <mergeCell ref="A5:N5"/>
    <mergeCell ref="O5:AA5"/>
  </mergeCells>
  <conditionalFormatting sqref="AB17:AC17">
    <cfRule type="expression" dxfId="11" priority="2">
      <formula>$Q$11="oui"</formula>
    </cfRule>
  </conditionalFormatting>
  <conditionalFormatting sqref="AB13:AC13">
    <cfRule type="expression" dxfId="10" priority="3">
      <formula>$A13=""</formula>
    </cfRule>
  </conditionalFormatting>
  <conditionalFormatting sqref="AB14:AC16">
    <cfRule type="expression" dxfId="9" priority="4">
      <formula>$A14=""</formula>
    </cfRule>
  </conditionalFormatting>
  <dataValidations count="5">
    <dataValidation type="decimal" allowBlank="1" showInputMessage="1" showErrorMessage="1" sqref="AB17" xr:uid="{00000000-0002-0000-0000-000000000000}">
      <formula1>0</formula1>
      <formula2>20</formula2>
    </dataValidation>
    <dataValidation type="list" allowBlank="1" showInputMessage="1" showErrorMessage="1" sqref="Q11:R11" xr:uid="{00000000-0002-0000-0000-000001000000}">
      <formula1>$A$83:$A$85</formula1>
      <formula2>0</formula2>
    </dataValidation>
    <dataValidation type="list" allowBlank="1" showInputMessage="1" showErrorMessage="1" sqref="A1:T1" xr:uid="{00000000-0002-0000-0000-000002000000}">
      <formula1>$A$56:$A$82</formula1>
      <formula2>0</formula2>
    </dataValidation>
    <dataValidation type="decimal" allowBlank="1" showInputMessage="1" showErrorMessage="1" sqref="AB14:AC15" xr:uid="{00000000-0002-0000-0000-000003000000}">
      <formula1>0</formula1>
      <formula2>4</formula2>
    </dataValidation>
    <dataValidation type="decimal" allowBlank="1" showInputMessage="1" showErrorMessage="1" sqref="AB13:AC13 AB16:AC16" xr:uid="{00000000-0002-0000-0000-000004000000}">
      <formula1>0</formula1>
      <formula2>6</formula2>
    </dataValidation>
  </dataValidations>
  <pageMargins left="0.78749999999999998" right="0.78749999999999998" top="0.88611111111111096" bottom="1.05277777777778" header="0.51180555555555496" footer="0.78749999999999998"/>
  <pageSetup paperSize="9" firstPageNumber="0" orientation="portrait" horizontalDpi="300" verticalDpi="300"/>
  <headerFooter>
    <oddFooter>&amp;C&amp;"Times New Roman,Normal"&amp;12&amp;P/&amp;N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5"/>
  <sheetViews>
    <sheetView topLeftCell="A4" zoomScaleNormal="100" workbookViewId="0">
      <selection activeCell="B21" sqref="B21"/>
    </sheetView>
  </sheetViews>
  <sheetFormatPr baseColWidth="10" defaultColWidth="10.7109375" defaultRowHeight="15" x14ac:dyDescent="0.25"/>
  <cols>
    <col min="10" max="10" width="1.28515625" customWidth="1"/>
    <col min="11" max="11" width="1.7109375" customWidth="1"/>
    <col min="12" max="38" width="2.7109375" customWidth="1"/>
    <col min="39" max="39" width="4.140625" customWidth="1"/>
    <col min="40" max="42" width="2.7109375" customWidth="1"/>
  </cols>
  <sheetData>
    <row r="1" spans="1:45" ht="17.25" customHeight="1" x14ac:dyDescent="0.25">
      <c r="A1" s="51" t="s">
        <v>61</v>
      </c>
      <c r="B1" s="51"/>
      <c r="C1" s="51"/>
      <c r="D1" s="51"/>
      <c r="E1" s="51"/>
      <c r="F1" s="51"/>
      <c r="G1" s="51"/>
      <c r="H1" s="51"/>
      <c r="L1" s="14" t="s">
        <v>33</v>
      </c>
      <c r="M1" s="14"/>
      <c r="N1" s="14"/>
      <c r="O1" s="14"/>
      <c r="P1" s="14"/>
      <c r="Q1" s="14"/>
      <c r="R1" s="14"/>
      <c r="S1" s="14"/>
      <c r="T1" s="14"/>
      <c r="U1" s="14"/>
      <c r="V1" s="14"/>
      <c r="W1" s="14"/>
      <c r="X1" s="14"/>
      <c r="Y1" s="14"/>
      <c r="Z1" s="14"/>
      <c r="AA1" s="14"/>
      <c r="AB1" s="14"/>
      <c r="AC1" s="14"/>
      <c r="AD1" s="14"/>
      <c r="AE1" s="14"/>
    </row>
    <row r="2" spans="1:45" ht="22.5" customHeight="1" x14ac:dyDescent="0.35">
      <c r="A2" s="51"/>
      <c r="B2" s="51"/>
      <c r="C2" s="51"/>
      <c r="D2" s="51"/>
      <c r="E2" s="51"/>
      <c r="F2" s="51"/>
      <c r="G2" s="51"/>
      <c r="H2" s="51"/>
      <c r="L2" s="13" t="s">
        <v>62</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5"/>
      <c r="AR2" s="15"/>
      <c r="AS2" s="16"/>
    </row>
    <row r="3" spans="1:45" ht="42" customHeight="1" x14ac:dyDescent="0.3">
      <c r="L3" s="12" t="s">
        <v>2</v>
      </c>
      <c r="M3" s="12"/>
      <c r="N3" s="12"/>
      <c r="O3" s="12"/>
      <c r="P3" s="12"/>
      <c r="Q3" s="12"/>
      <c r="R3" s="12"/>
      <c r="S3" s="12"/>
      <c r="T3" s="12"/>
      <c r="U3" s="12"/>
      <c r="V3" s="12"/>
      <c r="W3" s="12"/>
    </row>
    <row r="4" spans="1:45" ht="33.75" customHeight="1" x14ac:dyDescent="0.25">
      <c r="A4" s="51" t="s">
        <v>63</v>
      </c>
      <c r="B4" s="51"/>
      <c r="C4" s="51"/>
      <c r="D4" s="51"/>
      <c r="E4" s="51"/>
      <c r="F4" s="51"/>
      <c r="G4" s="51"/>
      <c r="H4" s="51"/>
      <c r="I4" s="51"/>
      <c r="L4" s="11" t="s">
        <v>64</v>
      </c>
      <c r="M4" s="11"/>
      <c r="N4" s="11"/>
      <c r="O4" s="11"/>
      <c r="P4" s="11"/>
      <c r="Q4" s="11"/>
      <c r="R4" s="11"/>
      <c r="S4" s="11"/>
      <c r="T4" s="11"/>
      <c r="U4" s="11"/>
      <c r="V4" s="11"/>
      <c r="W4" s="11"/>
      <c r="X4" s="11"/>
      <c r="Y4" s="11"/>
      <c r="Z4" s="11"/>
      <c r="AA4" s="11"/>
      <c r="AB4" s="11"/>
      <c r="AC4" s="11"/>
      <c r="AD4" s="11"/>
      <c r="AE4" s="11"/>
      <c r="AF4" s="11"/>
      <c r="AG4" s="11"/>
      <c r="AH4" s="11"/>
    </row>
    <row r="5" spans="1:45" ht="15.75" x14ac:dyDescent="0.25">
      <c r="A5" t="s">
        <v>65</v>
      </c>
      <c r="L5" s="10" t="s">
        <v>4</v>
      </c>
      <c r="M5" s="10"/>
      <c r="N5" s="10"/>
      <c r="O5" s="10"/>
      <c r="P5" s="10"/>
      <c r="Q5" s="10"/>
      <c r="R5" s="10"/>
      <c r="S5" s="10"/>
      <c r="T5" s="10"/>
      <c r="U5" s="10"/>
      <c r="V5" s="10"/>
      <c r="W5" s="10"/>
      <c r="X5" s="10"/>
      <c r="Y5" s="10"/>
      <c r="Z5" s="9"/>
      <c r="AA5" s="9"/>
      <c r="AB5" s="9"/>
      <c r="AC5" s="9"/>
      <c r="AD5" s="9"/>
      <c r="AE5" s="9"/>
      <c r="AF5" s="9"/>
      <c r="AG5" s="9"/>
      <c r="AH5" s="9"/>
      <c r="AI5" s="9"/>
      <c r="AJ5" s="9"/>
      <c r="AK5" s="9"/>
      <c r="AL5" s="9"/>
    </row>
    <row r="6" spans="1:45" ht="17.25" customHeight="1" x14ac:dyDescent="0.25">
      <c r="L6" s="8" t="s">
        <v>5</v>
      </c>
      <c r="M6" s="8"/>
      <c r="N6" s="8"/>
      <c r="O6" s="8"/>
      <c r="P6" s="8"/>
      <c r="Q6" s="8"/>
      <c r="R6" s="8"/>
      <c r="S6" s="8"/>
      <c r="T6" s="8"/>
      <c r="U6" s="8"/>
      <c r="V6" s="8"/>
      <c r="W6" s="8"/>
      <c r="X6" s="8"/>
      <c r="Y6" s="8"/>
      <c r="Z6" s="7"/>
      <c r="AA6" s="7"/>
      <c r="AB6" s="7"/>
      <c r="AC6" s="7"/>
      <c r="AD6" s="7"/>
      <c r="AE6" s="7"/>
      <c r="AF6" s="7"/>
      <c r="AG6" s="7"/>
      <c r="AH6" s="7"/>
      <c r="AI6" s="7"/>
      <c r="AJ6" s="7"/>
      <c r="AK6" s="7"/>
      <c r="AL6" s="7"/>
    </row>
    <row r="7" spans="1:45" ht="18.75" x14ac:dyDescent="0.25">
      <c r="L7" s="6" t="s">
        <v>6</v>
      </c>
      <c r="M7" s="6"/>
      <c r="N7" s="6"/>
      <c r="O7" s="6"/>
      <c r="P7" s="6"/>
      <c r="Q7" s="6"/>
      <c r="R7" s="6"/>
      <c r="S7" s="6"/>
      <c r="T7" s="6"/>
      <c r="U7" s="6"/>
      <c r="V7" s="6"/>
      <c r="W7" s="6"/>
      <c r="X7" s="6"/>
      <c r="Y7" s="6"/>
      <c r="Z7" s="6"/>
      <c r="AA7" s="6"/>
      <c r="AB7" s="6"/>
      <c r="AC7" s="6"/>
      <c r="AD7" s="6"/>
      <c r="AE7" s="6"/>
      <c r="AF7" s="6"/>
      <c r="AG7" s="6"/>
      <c r="AH7" s="6"/>
      <c r="AI7" s="6"/>
      <c r="AJ7" s="6"/>
      <c r="AK7" s="6"/>
      <c r="AL7" s="6"/>
      <c r="AM7" s="17"/>
    </row>
    <row r="8" spans="1:45" x14ac:dyDescent="0.25">
      <c r="A8" t="s">
        <v>66</v>
      </c>
      <c r="L8" s="5" t="s">
        <v>7</v>
      </c>
      <c r="M8" s="5"/>
      <c r="N8" s="5"/>
      <c r="O8" s="5"/>
      <c r="P8" s="5"/>
      <c r="Q8" s="5"/>
      <c r="R8" s="5"/>
      <c r="S8" s="5"/>
      <c r="T8" s="5"/>
      <c r="U8" s="5"/>
      <c r="V8" s="5"/>
      <c r="W8" s="5"/>
      <c r="X8" s="5"/>
      <c r="Y8" s="5"/>
      <c r="Z8" s="5"/>
      <c r="AA8" s="5"/>
      <c r="AB8" s="52">
        <v>5</v>
      </c>
      <c r="AC8" s="52"/>
      <c r="AL8" s="18"/>
    </row>
    <row r="9" spans="1:45" x14ac:dyDescent="0.25">
      <c r="A9" t="s">
        <v>67</v>
      </c>
      <c r="L9" s="5" t="s">
        <v>8</v>
      </c>
      <c r="M9" s="5"/>
      <c r="N9" s="5"/>
      <c r="O9" s="5"/>
      <c r="P9" s="5"/>
      <c r="Q9" s="5"/>
      <c r="R9" s="5"/>
      <c r="S9" s="5"/>
      <c r="T9" s="5"/>
      <c r="U9" s="5"/>
      <c r="V9" s="5"/>
      <c r="W9" s="5"/>
      <c r="X9" s="5"/>
      <c r="Y9" s="5"/>
      <c r="Z9" s="5"/>
      <c r="AA9" s="5"/>
      <c r="AB9" s="52">
        <v>12</v>
      </c>
      <c r="AC9" s="52"/>
      <c r="AL9" s="18"/>
    </row>
    <row r="10" spans="1:45" x14ac:dyDescent="0.25">
      <c r="A10" t="s">
        <v>68</v>
      </c>
      <c r="L10" s="5" t="s">
        <v>69</v>
      </c>
      <c r="M10" s="5"/>
      <c r="N10" s="5"/>
      <c r="O10" s="5"/>
      <c r="P10" s="5"/>
      <c r="Q10" s="5"/>
      <c r="R10" s="5"/>
      <c r="S10" s="5"/>
      <c r="T10" s="5"/>
      <c r="U10" s="5"/>
      <c r="V10" s="5"/>
      <c r="W10" s="5"/>
      <c r="X10" s="5"/>
      <c r="Y10" s="5"/>
      <c r="Z10" s="5"/>
      <c r="AA10" s="5"/>
      <c r="AB10" s="52">
        <v>12</v>
      </c>
      <c r="AC10" s="52"/>
      <c r="AL10" s="18"/>
    </row>
    <row r="11" spans="1:45" ht="48.75" customHeight="1" x14ac:dyDescent="0.25">
      <c r="B11" s="51" t="s">
        <v>70</v>
      </c>
      <c r="C11" s="51"/>
      <c r="D11" s="51"/>
      <c r="E11" s="51"/>
      <c r="F11" s="51"/>
      <c r="G11" s="51"/>
      <c r="H11" s="51"/>
      <c r="I11" s="51"/>
      <c r="L11" s="3" t="str">
        <f>IF(AB10="","",IF(AB10&lt;12,"Cas de force majeure validé par le Pdt du jury",""))</f>
        <v/>
      </c>
      <c r="M11" s="3"/>
      <c r="N11" s="3"/>
      <c r="O11" s="3"/>
      <c r="P11" s="3"/>
      <c r="Q11" s="3"/>
      <c r="R11" s="3"/>
      <c r="S11" s="3"/>
      <c r="T11" s="3"/>
      <c r="U11" s="3"/>
      <c r="V11" s="3"/>
      <c r="W11" s="3"/>
      <c r="X11" s="3"/>
      <c r="Y11" s="3"/>
      <c r="Z11" s="3"/>
      <c r="AA11" s="3"/>
      <c r="AB11" s="53"/>
      <c r="AC11" s="53"/>
      <c r="AD11" s="19"/>
      <c r="AE11" s="19"/>
      <c r="AF11" s="19"/>
      <c r="AG11" s="19"/>
      <c r="AH11" s="19"/>
      <c r="AI11" s="19"/>
      <c r="AJ11" s="19"/>
      <c r="AK11" s="19"/>
      <c r="AL11" s="18"/>
    </row>
    <row r="12" spans="1:45" ht="39" customHeight="1" x14ac:dyDescent="0.25">
      <c r="B12" t="s">
        <v>71</v>
      </c>
      <c r="L12" s="1" t="s">
        <v>11</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30" t="s">
        <v>12</v>
      </c>
      <c r="AN12" s="30"/>
      <c r="AO12" s="31" t="s">
        <v>13</v>
      </c>
      <c r="AP12" s="31"/>
      <c r="AQ12" s="20"/>
      <c r="AR12" s="20"/>
    </row>
    <row r="13" spans="1:45" ht="31.5" customHeight="1" x14ac:dyDescent="0.25">
      <c r="L13" s="32" t="str">
        <f>IF(AB10&gt;=12,"Analyse de l’ensemble des fiches ","")</f>
        <v xml:space="preserve">Analyse de l’ensemble des fiches </v>
      </c>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54">
        <v>5</v>
      </c>
      <c r="AN13" s="54"/>
      <c r="AO13" s="34" t="str">
        <f>IF($AB$10&gt;=12,"/6","")</f>
        <v>/6</v>
      </c>
      <c r="AP13" s="34"/>
      <c r="AQ13" s="20"/>
      <c r="AR13" s="20"/>
    </row>
    <row r="14" spans="1:45" ht="33.75" customHeight="1" x14ac:dyDescent="0.25">
      <c r="L14" s="35" t="str">
        <f>IF(AB10&gt;=12,"Qualité du rapport de stage (2 pages) sur la dernière PFMP","")</f>
        <v>Qualité du rapport de stage (2 pages) sur la dernière PFMP</v>
      </c>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54">
        <v>3</v>
      </c>
      <c r="AN14" s="54"/>
      <c r="AO14" s="34" t="str">
        <f>IF($AB$10&gt;=12,"/4","")</f>
        <v>/4</v>
      </c>
      <c r="AP14" s="34"/>
      <c r="AQ14" s="20"/>
      <c r="AR14" s="20"/>
    </row>
    <row r="15" spans="1:45" x14ac:dyDescent="0.25">
      <c r="L15" s="35" t="str">
        <f>IF(AB10&gt;=12,"Qualité de la présentation orale (10 minutes)","")</f>
        <v>Qualité de la présentation orale (10 minutes)</v>
      </c>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54">
        <v>2</v>
      </c>
      <c r="AN15" s="54"/>
      <c r="AO15" s="34" t="str">
        <f>IF($AB$10&gt;=12,"/4","")</f>
        <v>/4</v>
      </c>
      <c r="AP15" s="34"/>
      <c r="AQ15" s="20"/>
      <c r="AR15" s="20"/>
    </row>
    <row r="16" spans="1:45" x14ac:dyDescent="0.25">
      <c r="L16" s="35" t="str">
        <f>IF(AB10&gt;=12,"Echanges avec les membres de la commission (10 minutes)","")</f>
        <v>Echanges avec les membres de la commission (10 minutes)</v>
      </c>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54">
        <v>0</v>
      </c>
      <c r="AN16" s="54"/>
      <c r="AO16" s="34" t="str">
        <f>IF($AB$10&gt;=12,"/6","")</f>
        <v>/6</v>
      </c>
      <c r="AP16" s="34"/>
      <c r="AQ16" s="20"/>
      <c r="AR16" s="20"/>
    </row>
    <row r="17" spans="1:44" x14ac:dyDescent="0.25">
      <c r="L17" s="36" t="str">
        <f>IF(AND(AB10&lt;12,AB11="Oui",L11&lt;&gt;""),"Épreuve de remplacement","")</f>
        <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55"/>
      <c r="AN17" s="55"/>
      <c r="AO17" s="34" t="str">
        <f>IF($Q$10&lt;12,"/20","")</f>
        <v>/20</v>
      </c>
      <c r="AP17" s="34"/>
      <c r="AQ17" s="20"/>
      <c r="AR17" s="20"/>
    </row>
    <row r="18" spans="1:44" ht="18.75" x14ac:dyDescent="0.3">
      <c r="L18" s="21" t="s">
        <v>14</v>
      </c>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3"/>
      <c r="AM18" s="38">
        <f>IF(AND(AB11="",AB10&lt;12),"",IF(AND(AB11&lt;&gt;"",L11=""),"",IF(AB10="",0,IF(AND(L11= L152,AB11="Oui"),AM17, IF(AND(L11=L152,AB11="Non"),0,SUM(AM13:AM16))))))</f>
        <v>10</v>
      </c>
      <c r="AN18" s="38"/>
      <c r="AO18" s="39" t="s">
        <v>15</v>
      </c>
      <c r="AP18" s="39"/>
      <c r="AQ18" s="20"/>
      <c r="AR18" s="20"/>
    </row>
    <row r="19" spans="1:44" x14ac:dyDescent="0.25">
      <c r="A19" t="s">
        <v>72</v>
      </c>
    </row>
    <row r="21" spans="1:44" ht="47.25" customHeight="1" x14ac:dyDescent="0.25">
      <c r="B21" s="51" t="s">
        <v>73</v>
      </c>
      <c r="C21" s="51"/>
      <c r="D21" s="51"/>
      <c r="E21" s="51"/>
      <c r="F21" s="51"/>
      <c r="G21" s="51"/>
      <c r="H21" s="51"/>
      <c r="I21" s="51"/>
      <c r="L21" s="6" t="s">
        <v>6</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17"/>
    </row>
    <row r="22" spans="1:44" ht="31.5" customHeight="1" x14ac:dyDescent="0.25">
      <c r="C22" s="51" t="s">
        <v>74</v>
      </c>
      <c r="D22" s="51"/>
      <c r="E22" s="51"/>
      <c r="F22" s="51"/>
      <c r="G22" s="51"/>
      <c r="H22" s="51"/>
      <c r="I22" s="51"/>
      <c r="L22" s="5" t="s">
        <v>7</v>
      </c>
      <c r="M22" s="5"/>
      <c r="N22" s="5"/>
      <c r="O22" s="5"/>
      <c r="P22" s="5"/>
      <c r="Q22" s="5"/>
      <c r="R22" s="5"/>
      <c r="S22" s="5"/>
      <c r="T22" s="5"/>
      <c r="U22" s="5"/>
      <c r="V22" s="5"/>
      <c r="W22" s="5"/>
      <c r="X22" s="5"/>
      <c r="Y22" s="5"/>
      <c r="Z22" s="5"/>
      <c r="AA22" s="5"/>
      <c r="AB22" s="52">
        <v>5</v>
      </c>
      <c r="AC22" s="52"/>
      <c r="AL22" s="18"/>
    </row>
    <row r="23" spans="1:44" ht="39.75" customHeight="1" x14ac:dyDescent="0.25">
      <c r="L23" s="5" t="s">
        <v>8</v>
      </c>
      <c r="M23" s="5"/>
      <c r="N23" s="5"/>
      <c r="O23" s="5"/>
      <c r="P23" s="5"/>
      <c r="Q23" s="5"/>
      <c r="R23" s="5"/>
      <c r="S23" s="5"/>
      <c r="T23" s="5"/>
      <c r="U23" s="5"/>
      <c r="V23" s="5"/>
      <c r="W23" s="5"/>
      <c r="X23" s="5"/>
      <c r="Y23" s="5"/>
      <c r="Z23" s="5"/>
      <c r="AA23" s="5"/>
      <c r="AB23" s="52">
        <v>12</v>
      </c>
      <c r="AC23" s="52"/>
      <c r="AL23" s="18"/>
    </row>
    <row r="24" spans="1:44" x14ac:dyDescent="0.25">
      <c r="L24" s="5" t="s">
        <v>69</v>
      </c>
      <c r="M24" s="5"/>
      <c r="N24" s="5"/>
      <c r="O24" s="5"/>
      <c r="P24" s="5"/>
      <c r="Q24" s="5"/>
      <c r="R24" s="5"/>
      <c r="S24" s="5"/>
      <c r="T24" s="5"/>
      <c r="U24" s="5"/>
      <c r="V24" s="5"/>
      <c r="W24" s="5"/>
      <c r="X24" s="5"/>
      <c r="Y24" s="5"/>
      <c r="Z24" s="5"/>
      <c r="AA24" s="5"/>
      <c r="AB24" s="52">
        <v>10</v>
      </c>
      <c r="AC24" s="52"/>
      <c r="AL24" s="18"/>
    </row>
    <row r="25" spans="1:44" x14ac:dyDescent="0.25">
      <c r="L25" s="3" t="str">
        <f>IF(AB24="","",IF(AB24&lt;12,"Cas de force majeure validé par le Pdt du jury",""))</f>
        <v>Cas de force majeure validé par le Pdt du jury</v>
      </c>
      <c r="M25" s="3"/>
      <c r="N25" s="3"/>
      <c r="O25" s="3"/>
      <c r="P25" s="3"/>
      <c r="Q25" s="3"/>
      <c r="R25" s="3"/>
      <c r="S25" s="3"/>
      <c r="T25" s="3"/>
      <c r="U25" s="3"/>
      <c r="V25" s="3"/>
      <c r="W25" s="3"/>
      <c r="X25" s="3"/>
      <c r="Y25" s="3"/>
      <c r="Z25" s="3"/>
      <c r="AA25" s="3"/>
      <c r="AB25" s="53" t="s">
        <v>59</v>
      </c>
      <c r="AC25" s="53"/>
      <c r="AD25" s="19"/>
      <c r="AE25" s="19"/>
      <c r="AF25" s="19"/>
      <c r="AG25" s="19"/>
      <c r="AH25" s="19"/>
      <c r="AI25" s="19"/>
      <c r="AJ25" s="19"/>
      <c r="AK25" s="19"/>
      <c r="AL25" s="18"/>
    </row>
    <row r="26" spans="1:44" ht="20.25" customHeight="1" x14ac:dyDescent="0.25">
      <c r="L26" s="1" t="s">
        <v>11</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30" t="s">
        <v>12</v>
      </c>
      <c r="AN26" s="30"/>
      <c r="AO26" s="31" t="s">
        <v>13</v>
      </c>
      <c r="AP26" s="31"/>
    </row>
    <row r="27" spans="1:44" ht="16.5" customHeight="1" x14ac:dyDescent="0.25">
      <c r="L27" s="32" t="str">
        <f>IF(AB24&gt;=12,"Analyse de l’ensemble des fiches ","")</f>
        <v/>
      </c>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54">
        <f>-AB892</f>
        <v>0</v>
      </c>
      <c r="AN27" s="54"/>
      <c r="AO27" s="34" t="str">
        <f>IF($AB$10&gt;=12,"/6","")</f>
        <v>/6</v>
      </c>
      <c r="AP27" s="34"/>
    </row>
    <row r="28" spans="1:44" ht="16.5" customHeight="1" x14ac:dyDescent="0.25">
      <c r="L28" s="35" t="str">
        <f>IF(AB24&gt;=12,"Qualité du rapport de stage (2 pages) sur la dernière PFMP","")</f>
        <v/>
      </c>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54">
        <v>3</v>
      </c>
      <c r="AN28" s="54"/>
      <c r="AO28" s="34" t="str">
        <f>IF($AB$10&gt;=12,"/4","")</f>
        <v>/4</v>
      </c>
      <c r="AP28" s="34"/>
    </row>
    <row r="29" spans="1:44" ht="16.5" customHeight="1" x14ac:dyDescent="0.25">
      <c r="L29" s="35" t="str">
        <f>IF(AB24&gt;=12,"Qualité de la présentation orale (10 minutes)","")</f>
        <v/>
      </c>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54">
        <v>2</v>
      </c>
      <c r="AN29" s="54"/>
      <c r="AO29" s="34" t="str">
        <f>IF($AB$10&gt;=12,"/4","")</f>
        <v>/4</v>
      </c>
      <c r="AP29" s="34"/>
    </row>
    <row r="30" spans="1:44" ht="16.5" customHeight="1" x14ac:dyDescent="0.25">
      <c r="L30" s="35" t="str">
        <f>IF(AB24&gt;=12,"Echanges avec les membres de la commission (10 minutes)","")</f>
        <v/>
      </c>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54">
        <v>0</v>
      </c>
      <c r="AN30" s="54"/>
      <c r="AO30" s="34" t="str">
        <f>IF($AB$10&gt;=12,"/6","")</f>
        <v>/6</v>
      </c>
      <c r="AP30" s="34"/>
    </row>
    <row r="31" spans="1:44" x14ac:dyDescent="0.25">
      <c r="L31" s="36" t="str">
        <f>IF(AND(AB24&lt;12,AB25="Oui",L25&lt;&gt;""),"Épreuve de remplacement","")</f>
        <v>Épreuve de remplacement</v>
      </c>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56">
        <v>19</v>
      </c>
      <c r="AN31" s="56"/>
      <c r="AO31" s="34" t="str">
        <f>IF($Q$10&lt;12,"/20","")</f>
        <v>/20</v>
      </c>
      <c r="AP31" s="34"/>
    </row>
    <row r="32" spans="1:44" ht="18.75" x14ac:dyDescent="0.3">
      <c r="L32" s="21" t="s">
        <v>14</v>
      </c>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3"/>
      <c r="AM32" s="38">
        <v>19</v>
      </c>
      <c r="AN32" s="38"/>
      <c r="AO32" s="39" t="s">
        <v>15</v>
      </c>
      <c r="AP32" s="39"/>
    </row>
    <row r="35" spans="3:42" ht="36" customHeight="1" x14ac:dyDescent="0.25">
      <c r="C35" s="51" t="s">
        <v>75</v>
      </c>
      <c r="D35" s="51"/>
      <c r="E35" s="51"/>
      <c r="F35" s="51"/>
      <c r="G35" s="51"/>
      <c r="H35" s="51"/>
      <c r="I35" s="51"/>
      <c r="L35" s="6" t="s">
        <v>6</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17"/>
    </row>
    <row r="36" spans="3:42" x14ac:dyDescent="0.25">
      <c r="L36" s="5" t="s">
        <v>7</v>
      </c>
      <c r="M36" s="5"/>
      <c r="N36" s="5"/>
      <c r="O36" s="5"/>
      <c r="P36" s="5"/>
      <c r="Q36" s="5"/>
      <c r="R36" s="5"/>
      <c r="S36" s="5"/>
      <c r="T36" s="5"/>
      <c r="U36" s="5"/>
      <c r="V36" s="5"/>
      <c r="W36" s="5"/>
      <c r="X36" s="5"/>
      <c r="Y36" s="5"/>
      <c r="Z36" s="5"/>
      <c r="AA36" s="5"/>
      <c r="AB36" s="52">
        <v>5</v>
      </c>
      <c r="AC36" s="52"/>
      <c r="AL36" s="18"/>
    </row>
    <row r="37" spans="3:42" x14ac:dyDescent="0.25">
      <c r="L37" s="5" t="s">
        <v>8</v>
      </c>
      <c r="M37" s="5"/>
      <c r="N37" s="5"/>
      <c r="O37" s="5"/>
      <c r="P37" s="5"/>
      <c r="Q37" s="5"/>
      <c r="R37" s="5"/>
      <c r="S37" s="5"/>
      <c r="T37" s="5"/>
      <c r="U37" s="5"/>
      <c r="V37" s="5"/>
      <c r="W37" s="5"/>
      <c r="X37" s="5"/>
      <c r="Y37" s="5"/>
      <c r="Z37" s="5"/>
      <c r="AA37" s="5"/>
      <c r="AB37" s="52">
        <v>12</v>
      </c>
      <c r="AC37" s="52"/>
      <c r="AL37" s="18"/>
    </row>
    <row r="38" spans="3:42" x14ac:dyDescent="0.25">
      <c r="L38" s="5" t="s">
        <v>69</v>
      </c>
      <c r="M38" s="5"/>
      <c r="N38" s="5"/>
      <c r="O38" s="5"/>
      <c r="P38" s="5"/>
      <c r="Q38" s="5"/>
      <c r="R38" s="5"/>
      <c r="S38" s="5"/>
      <c r="T38" s="5"/>
      <c r="U38" s="5"/>
      <c r="V38" s="5"/>
      <c r="W38" s="5"/>
      <c r="X38" s="5"/>
      <c r="Y38" s="5"/>
      <c r="Z38" s="5"/>
      <c r="AA38" s="5"/>
      <c r="AB38" s="52">
        <v>10</v>
      </c>
      <c r="AC38" s="52"/>
      <c r="AL38" s="18"/>
    </row>
    <row r="39" spans="3:42" x14ac:dyDescent="0.25">
      <c r="L39" s="3" t="str">
        <f>IF(AB38="","",IF(AB38&lt;12,"Cas de force majeure validé par le Pdt du jury",""))</f>
        <v>Cas de force majeure validé par le Pdt du jury</v>
      </c>
      <c r="M39" s="3"/>
      <c r="N39" s="3"/>
      <c r="O39" s="3"/>
      <c r="P39" s="3"/>
      <c r="Q39" s="3"/>
      <c r="R39" s="3"/>
      <c r="S39" s="3"/>
      <c r="T39" s="3"/>
      <c r="U39" s="3"/>
      <c r="V39" s="3"/>
      <c r="W39" s="3"/>
      <c r="X39" s="3"/>
      <c r="Y39" s="3"/>
      <c r="Z39" s="3"/>
      <c r="AA39" s="3"/>
      <c r="AB39" s="53" t="s">
        <v>10</v>
      </c>
      <c r="AC39" s="53"/>
      <c r="AD39" s="19"/>
      <c r="AE39" s="19"/>
      <c r="AF39" s="19"/>
      <c r="AG39" s="19"/>
      <c r="AH39" s="19"/>
      <c r="AI39" s="19"/>
      <c r="AJ39" s="19"/>
      <c r="AK39" s="19"/>
      <c r="AL39" s="18"/>
    </row>
    <row r="40" spans="3:42" ht="20.25" customHeight="1" x14ac:dyDescent="0.25">
      <c r="L40" s="1" t="s">
        <v>11</v>
      </c>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30" t="s">
        <v>12</v>
      </c>
      <c r="AN40" s="30"/>
      <c r="AO40" s="31" t="s">
        <v>13</v>
      </c>
      <c r="AP40" s="31"/>
    </row>
    <row r="41" spans="3:42" x14ac:dyDescent="0.25">
      <c r="L41" s="32" t="str">
        <f>IF(AB38&gt;=12,"Analyse de l’ensemble des fiches ","")</f>
        <v/>
      </c>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54">
        <f>-AB904</f>
        <v>0</v>
      </c>
      <c r="AN41" s="54"/>
      <c r="AO41" s="34" t="str">
        <f>IF($AB$10&gt;=12,"/6","")</f>
        <v>/6</v>
      </c>
      <c r="AP41" s="34"/>
    </row>
    <row r="42" spans="3:42" x14ac:dyDescent="0.25">
      <c r="L42" s="35" t="str">
        <f>IF(AB38&gt;=12,"Qualité du rapport de stage (2 pages) sur la dernière PFMP","")</f>
        <v/>
      </c>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54">
        <v>3</v>
      </c>
      <c r="AN42" s="54"/>
      <c r="AO42" s="34" t="str">
        <f>IF($AB$10&gt;=12,"/4","")</f>
        <v>/4</v>
      </c>
      <c r="AP42" s="34"/>
    </row>
    <row r="43" spans="3:42" x14ac:dyDescent="0.25">
      <c r="L43" s="35" t="str">
        <f>IF(AB38&gt;=12,"Qualité de la présentation orale (10 minutes)","")</f>
        <v/>
      </c>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54">
        <v>2</v>
      </c>
      <c r="AN43" s="54"/>
      <c r="AO43" s="34" t="str">
        <f>IF($AB$10&gt;=12,"/4","")</f>
        <v>/4</v>
      </c>
      <c r="AP43" s="34"/>
    </row>
    <row r="44" spans="3:42" x14ac:dyDescent="0.25">
      <c r="L44" s="35" t="str">
        <f>IF(AB38&gt;=12,"Echanges avec les membres de la commission (10 minutes)","")</f>
        <v/>
      </c>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54">
        <v>0</v>
      </c>
      <c r="AN44" s="54"/>
      <c r="AO44" s="34" t="str">
        <f>IF($AB$10&gt;=12,"/6","")</f>
        <v>/6</v>
      </c>
      <c r="AP44" s="34"/>
    </row>
    <row r="45" spans="3:42" x14ac:dyDescent="0.25">
      <c r="L45" s="36" t="str">
        <f>IF(AND(AB38&lt;12,AB39="Oui",L39&lt;&gt;""),"Épreuve de remplacement","")</f>
        <v/>
      </c>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55">
        <v>19</v>
      </c>
      <c r="AN45" s="55"/>
      <c r="AO45" s="34" t="str">
        <f>IF($Q$10&lt;12,"/20","")</f>
        <v>/20</v>
      </c>
      <c r="AP45" s="34"/>
    </row>
    <row r="46" spans="3:42" ht="18.75" x14ac:dyDescent="0.3">
      <c r="L46" s="21" t="s">
        <v>14</v>
      </c>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3"/>
      <c r="AM46" s="38">
        <v>0</v>
      </c>
      <c r="AN46" s="38"/>
      <c r="AO46" s="39" t="s">
        <v>15</v>
      </c>
      <c r="AP46" s="39"/>
    </row>
    <row r="50" spans="1:41" ht="47.25" customHeight="1" x14ac:dyDescent="0.25">
      <c r="A50" t="s">
        <v>76</v>
      </c>
    </row>
    <row r="51" spans="1:41" ht="36.75" customHeight="1" x14ac:dyDescent="0.25">
      <c r="L51" s="24"/>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6"/>
    </row>
    <row r="52" spans="1:41" ht="36" customHeight="1" x14ac:dyDescent="0.25">
      <c r="L52" s="40" t="s">
        <v>16</v>
      </c>
      <c r="M52" s="40"/>
      <c r="N52" s="40"/>
      <c r="O52" s="57"/>
      <c r="P52" s="57"/>
      <c r="Q52" s="57"/>
      <c r="R52" s="57"/>
      <c r="S52" s="57"/>
      <c r="T52" s="57"/>
      <c r="U52" s="20"/>
      <c r="V52" s="20"/>
      <c r="W52" s="20"/>
      <c r="X52" s="20"/>
      <c r="Y52" s="20"/>
      <c r="Z52" s="20"/>
      <c r="AA52" s="20"/>
      <c r="AB52" s="20"/>
      <c r="AC52" s="20"/>
      <c r="AD52" s="20"/>
      <c r="AE52" s="20"/>
      <c r="AF52" s="20"/>
      <c r="AG52" s="20"/>
      <c r="AH52" s="20"/>
      <c r="AI52" s="20"/>
      <c r="AJ52" s="20"/>
      <c r="AK52" s="20"/>
      <c r="AL52" s="20"/>
      <c r="AM52" s="19"/>
      <c r="AN52" s="19"/>
      <c r="AO52" s="18"/>
    </row>
    <row r="53" spans="1:41" x14ac:dyDescent="0.25">
      <c r="L53" s="27" t="s">
        <v>17</v>
      </c>
      <c r="M53" s="20"/>
      <c r="N53" s="20"/>
      <c r="O53" s="20"/>
      <c r="P53" s="20"/>
      <c r="Q53" s="20"/>
      <c r="R53" s="20"/>
      <c r="S53" s="20"/>
      <c r="T53" s="20"/>
      <c r="U53" s="20"/>
      <c r="V53" s="20"/>
      <c r="W53" s="20"/>
      <c r="X53" s="20"/>
      <c r="Y53" s="20"/>
      <c r="Z53" s="20"/>
      <c r="AA53" s="20"/>
      <c r="AB53" s="20"/>
      <c r="AC53" s="20"/>
      <c r="AD53" s="20"/>
      <c r="AE53" s="20"/>
      <c r="AF53" s="20"/>
      <c r="AG53" s="42" t="s">
        <v>18</v>
      </c>
      <c r="AH53" s="42"/>
      <c r="AI53" s="42"/>
      <c r="AJ53" s="42"/>
      <c r="AK53" s="42"/>
      <c r="AL53" s="42"/>
      <c r="AM53" s="42"/>
      <c r="AN53" s="42"/>
      <c r="AO53" s="18"/>
    </row>
    <row r="54" spans="1:41" x14ac:dyDescent="0.25">
      <c r="L54" s="43" t="s">
        <v>19</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19"/>
      <c r="AN54" s="19"/>
      <c r="AO54" s="18"/>
    </row>
    <row r="55" spans="1:41" x14ac:dyDescent="0.25">
      <c r="A55" t="s">
        <v>77</v>
      </c>
      <c r="L55" s="44" t="s">
        <v>20</v>
      </c>
      <c r="M55" s="44"/>
      <c r="N55" s="44"/>
      <c r="O55" s="44"/>
      <c r="P55" s="44"/>
      <c r="Q55" s="44"/>
      <c r="R55" s="44"/>
      <c r="S55" s="44"/>
      <c r="T55" s="57"/>
      <c r="U55" s="57"/>
      <c r="V55" s="57"/>
      <c r="W55" s="57"/>
      <c r="X55" s="57"/>
      <c r="Y55" s="57"/>
      <c r="Z55" s="57"/>
      <c r="AA55" s="57"/>
      <c r="AB55" s="57"/>
      <c r="AC55" s="57"/>
      <c r="AD55" s="57"/>
      <c r="AE55" s="57"/>
      <c r="AF55" s="57"/>
      <c r="AG55" s="45"/>
      <c r="AH55" s="45"/>
      <c r="AI55" s="45"/>
      <c r="AJ55" s="45"/>
      <c r="AK55" s="45"/>
      <c r="AL55" s="45"/>
      <c r="AM55" s="45"/>
      <c r="AN55" s="45"/>
      <c r="AO55" s="18"/>
    </row>
    <row r="56" spans="1:41" x14ac:dyDescent="0.25">
      <c r="L56" s="44" t="s">
        <v>21</v>
      </c>
      <c r="M56" s="44"/>
      <c r="N56" s="44"/>
      <c r="O56" s="44"/>
      <c r="P56" s="44"/>
      <c r="Q56" s="44"/>
      <c r="R56" s="44"/>
      <c r="S56" s="44"/>
      <c r="T56" s="57"/>
      <c r="U56" s="57"/>
      <c r="V56" s="57"/>
      <c r="W56" s="57"/>
      <c r="X56" s="57"/>
      <c r="Y56" s="57"/>
      <c r="Z56" s="57"/>
      <c r="AA56" s="57"/>
      <c r="AB56" s="57"/>
      <c r="AC56" s="57"/>
      <c r="AD56" s="57"/>
      <c r="AE56" s="57"/>
      <c r="AF56" s="57"/>
      <c r="AG56" s="45"/>
      <c r="AH56" s="45"/>
      <c r="AI56" s="45"/>
      <c r="AJ56" s="45"/>
      <c r="AK56" s="45"/>
      <c r="AL56" s="45"/>
      <c r="AM56" s="45"/>
      <c r="AN56" s="45"/>
      <c r="AO56" s="18"/>
    </row>
    <row r="57" spans="1:41" x14ac:dyDescent="0.25">
      <c r="L57" s="43" t="s">
        <v>22</v>
      </c>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19"/>
      <c r="AN57" s="19"/>
      <c r="AO57" s="18"/>
    </row>
    <row r="58" spans="1:41" x14ac:dyDescent="0.25">
      <c r="L58" s="44" t="s">
        <v>20</v>
      </c>
      <c r="M58" s="44"/>
      <c r="N58" s="44"/>
      <c r="O58" s="44"/>
      <c r="P58" s="44"/>
      <c r="Q58" s="44"/>
      <c r="R58" s="44"/>
      <c r="S58" s="44"/>
      <c r="T58" s="57"/>
      <c r="U58" s="57"/>
      <c r="V58" s="57"/>
      <c r="W58" s="57"/>
      <c r="X58" s="57"/>
      <c r="Y58" s="57"/>
      <c r="Z58" s="57"/>
      <c r="AA58" s="57"/>
      <c r="AB58" s="57"/>
      <c r="AC58" s="57"/>
      <c r="AD58" s="57"/>
      <c r="AE58" s="57"/>
      <c r="AF58" s="57"/>
      <c r="AG58" s="45"/>
      <c r="AH58" s="45"/>
      <c r="AI58" s="45"/>
      <c r="AJ58" s="45"/>
      <c r="AK58" s="45"/>
      <c r="AL58" s="45"/>
      <c r="AM58" s="45"/>
      <c r="AN58" s="45"/>
      <c r="AO58" s="18"/>
    </row>
    <row r="59" spans="1:41" x14ac:dyDescent="0.25">
      <c r="L59" s="44" t="s">
        <v>21</v>
      </c>
      <c r="M59" s="44"/>
      <c r="N59" s="44"/>
      <c r="O59" s="44"/>
      <c r="P59" s="44"/>
      <c r="Q59" s="44"/>
      <c r="R59" s="44"/>
      <c r="S59" s="44"/>
      <c r="T59" s="57"/>
      <c r="U59" s="57"/>
      <c r="V59" s="57"/>
      <c r="W59" s="57"/>
      <c r="X59" s="57"/>
      <c r="Y59" s="57"/>
      <c r="Z59" s="57"/>
      <c r="AA59" s="57"/>
      <c r="AB59" s="57"/>
      <c r="AC59" s="57"/>
      <c r="AD59" s="57"/>
      <c r="AE59" s="57"/>
      <c r="AF59" s="57"/>
      <c r="AG59" s="45"/>
      <c r="AH59" s="45"/>
      <c r="AI59" s="45"/>
      <c r="AJ59" s="45"/>
      <c r="AK59" s="45"/>
      <c r="AL59" s="45"/>
      <c r="AM59" s="45"/>
      <c r="AN59" s="45"/>
      <c r="AO59" s="18"/>
    </row>
    <row r="60" spans="1:41" x14ac:dyDescent="0.25">
      <c r="L60" s="21"/>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8"/>
    </row>
    <row r="61" spans="1:41" x14ac:dyDescent="0.25">
      <c r="A61" t="s">
        <v>78</v>
      </c>
    </row>
    <row r="63" spans="1:41" x14ac:dyDescent="0.25">
      <c r="L63" s="29" t="s">
        <v>59</v>
      </c>
    </row>
    <row r="64" spans="1:41" x14ac:dyDescent="0.25">
      <c r="L64" s="29" t="s">
        <v>10</v>
      </c>
    </row>
    <row r="65" spans="12:12" x14ac:dyDescent="0.25">
      <c r="L65" s="29" t="s">
        <v>60</v>
      </c>
    </row>
  </sheetData>
  <sheetProtection password="C293" sheet="1" objects="1" scenarios="1"/>
  <mergeCells count="116">
    <mergeCell ref="AG53:AN53"/>
    <mergeCell ref="L54:AL54"/>
    <mergeCell ref="L55:S55"/>
    <mergeCell ref="T55:AF55"/>
    <mergeCell ref="AG55:AN56"/>
    <mergeCell ref="L56:S56"/>
    <mergeCell ref="T56:AF56"/>
    <mergeCell ref="L57:AL57"/>
    <mergeCell ref="L58:S58"/>
    <mergeCell ref="T58:AF58"/>
    <mergeCell ref="AG58:AN59"/>
    <mergeCell ref="L59:S59"/>
    <mergeCell ref="T59:AF59"/>
    <mergeCell ref="L44:AL44"/>
    <mergeCell ref="AM44:AN44"/>
    <mergeCell ref="AO44:AP44"/>
    <mergeCell ref="L45:AL45"/>
    <mergeCell ref="AM45:AN45"/>
    <mergeCell ref="AO45:AP45"/>
    <mergeCell ref="AM46:AN46"/>
    <mergeCell ref="AO46:AP46"/>
    <mergeCell ref="L52:N52"/>
    <mergeCell ref="O52:T52"/>
    <mergeCell ref="L41:AL41"/>
    <mergeCell ref="AM41:AN41"/>
    <mergeCell ref="AO41:AP41"/>
    <mergeCell ref="L42:AL42"/>
    <mergeCell ref="AM42:AN42"/>
    <mergeCell ref="AO42:AP42"/>
    <mergeCell ref="L43:AL43"/>
    <mergeCell ref="AM43:AN43"/>
    <mergeCell ref="AO43:AP43"/>
    <mergeCell ref="L37:AA37"/>
    <mergeCell ref="AB37:AC37"/>
    <mergeCell ref="L38:AA38"/>
    <mergeCell ref="AB38:AC38"/>
    <mergeCell ref="L39:AA39"/>
    <mergeCell ref="AB39:AC39"/>
    <mergeCell ref="L40:AL40"/>
    <mergeCell ref="AM40:AN40"/>
    <mergeCell ref="AO40:AP40"/>
    <mergeCell ref="L31:AL31"/>
    <mergeCell ref="AM31:AN31"/>
    <mergeCell ref="AO31:AP31"/>
    <mergeCell ref="AM32:AN32"/>
    <mergeCell ref="AO32:AP32"/>
    <mergeCell ref="C35:I35"/>
    <mergeCell ref="L35:AL35"/>
    <mergeCell ref="L36:AA36"/>
    <mergeCell ref="AB36:AC36"/>
    <mergeCell ref="L28:AL28"/>
    <mergeCell ref="AM28:AN28"/>
    <mergeCell ref="AO28:AP28"/>
    <mergeCell ref="L29:AL29"/>
    <mergeCell ref="AM29:AN29"/>
    <mergeCell ref="AO29:AP29"/>
    <mergeCell ref="L30:AL30"/>
    <mergeCell ref="AM30:AN30"/>
    <mergeCell ref="AO30:AP30"/>
    <mergeCell ref="L24:AA24"/>
    <mergeCell ref="AB24:AC24"/>
    <mergeCell ref="L25:AA25"/>
    <mergeCell ref="AB25:AC25"/>
    <mergeCell ref="L26:AL26"/>
    <mergeCell ref="AM26:AN26"/>
    <mergeCell ref="AO26:AP26"/>
    <mergeCell ref="L27:AL27"/>
    <mergeCell ref="AM27:AN27"/>
    <mergeCell ref="AO27:AP27"/>
    <mergeCell ref="AM18:AN18"/>
    <mergeCell ref="AO18:AP18"/>
    <mergeCell ref="B21:I21"/>
    <mergeCell ref="L21:AL21"/>
    <mergeCell ref="C22:I22"/>
    <mergeCell ref="L22:AA22"/>
    <mergeCell ref="AB22:AC22"/>
    <mergeCell ref="L23:AA23"/>
    <mergeCell ref="AB23:AC23"/>
    <mergeCell ref="L15:AL15"/>
    <mergeCell ref="AM15:AN15"/>
    <mergeCell ref="AO15:AP15"/>
    <mergeCell ref="L16:AL16"/>
    <mergeCell ref="AM16:AN16"/>
    <mergeCell ref="AO16:AP16"/>
    <mergeCell ref="L17:AL17"/>
    <mergeCell ref="AM17:AN17"/>
    <mergeCell ref="AO17:AP17"/>
    <mergeCell ref="L12:AL12"/>
    <mergeCell ref="AM12:AN12"/>
    <mergeCell ref="AO12:AP12"/>
    <mergeCell ref="L13:AL13"/>
    <mergeCell ref="AM13:AN13"/>
    <mergeCell ref="AO13:AP13"/>
    <mergeCell ref="L14:AL14"/>
    <mergeCell ref="AM14:AN14"/>
    <mergeCell ref="AO14:AP14"/>
    <mergeCell ref="L7:AL7"/>
    <mergeCell ref="L8:AA8"/>
    <mergeCell ref="AB8:AC8"/>
    <mergeCell ref="L9:AA9"/>
    <mergeCell ref="AB9:AC9"/>
    <mergeCell ref="L10:AA10"/>
    <mergeCell ref="AB10:AC10"/>
    <mergeCell ref="B11:I11"/>
    <mergeCell ref="L11:AA11"/>
    <mergeCell ref="AB11:AC11"/>
    <mergeCell ref="A1:H2"/>
    <mergeCell ref="L1:AE1"/>
    <mergeCell ref="L2:AP2"/>
    <mergeCell ref="L3:W3"/>
    <mergeCell ref="A4:I4"/>
    <mergeCell ref="L4:AH4"/>
    <mergeCell ref="L5:Y5"/>
    <mergeCell ref="Z5:AL5"/>
    <mergeCell ref="L6:Y6"/>
    <mergeCell ref="Z6:AL6"/>
  </mergeCells>
  <conditionalFormatting sqref="AM17:AN17">
    <cfRule type="expression" dxfId="8" priority="2">
      <formula>$Q$11="oui"</formula>
    </cfRule>
  </conditionalFormatting>
  <conditionalFormatting sqref="AM13:AN15">
    <cfRule type="expression" dxfId="7" priority="3">
      <formula>#REF!=""</formula>
    </cfRule>
  </conditionalFormatting>
  <conditionalFormatting sqref="AM28:AN30">
    <cfRule type="expression" dxfId="6" priority="4">
      <formula>$A28=""</formula>
    </cfRule>
  </conditionalFormatting>
  <conditionalFormatting sqref="AM42:AN44">
    <cfRule type="expression" dxfId="5" priority="5">
      <formula>$A42=""</formula>
    </cfRule>
  </conditionalFormatting>
  <conditionalFormatting sqref="AM31:AN31">
    <cfRule type="expression" dxfId="4" priority="6">
      <formula>$Q$11="oui"</formula>
    </cfRule>
  </conditionalFormatting>
  <conditionalFormatting sqref="AM27:AN27">
    <cfRule type="expression" dxfId="3" priority="7">
      <formula>$A27=""</formula>
    </cfRule>
  </conditionalFormatting>
  <conditionalFormatting sqref="AM45:AN45">
    <cfRule type="expression" dxfId="2" priority="8">
      <formula>$Q$11="oui"</formula>
    </cfRule>
  </conditionalFormatting>
  <conditionalFormatting sqref="AM41:AN41">
    <cfRule type="expression" dxfId="1" priority="9">
      <formula>$A41=""</formula>
    </cfRule>
  </conditionalFormatting>
  <conditionalFormatting sqref="AM16:AN16">
    <cfRule type="expression" dxfId="0" priority="10">
      <formula>$A55=""</formula>
    </cfRule>
  </conditionalFormatting>
  <dataValidations count="7">
    <dataValidation type="list" allowBlank="1" showInputMessage="1" showErrorMessage="1" sqref="L1:AE1" xr:uid="{00000000-0002-0000-0100-000000000000}">
      <formula1>$A$122:$A$148</formula1>
      <formula2>0</formula2>
    </dataValidation>
    <dataValidation type="list" allowBlank="1" showInputMessage="1" showErrorMessage="1" sqref="AB11:AC11 AB25:AC25 AB39:AC39" xr:uid="{00000000-0002-0000-0100-000001000000}">
      <formula1>$L$62:$L$65</formula1>
      <formula2>0</formula2>
    </dataValidation>
    <dataValidation type="decimal" allowBlank="1" showInputMessage="1" showErrorMessage="1" sqref="AM17 AM31 AM45" xr:uid="{00000000-0002-0000-0100-000002000000}">
      <formula1>0</formula1>
      <formula2>20</formula2>
    </dataValidation>
    <dataValidation type="decimal" allowBlank="1" showInputMessage="1" showErrorMessage="1" sqref="AM13 AM27 AM41" xr:uid="{00000000-0002-0000-0100-000003000000}">
      <formula1>0</formula1>
      <formula2>10</formula2>
    </dataValidation>
    <dataValidation type="decimal" allowBlank="1" showInputMessage="1" showErrorMessage="1" sqref="AM16 AM30 AM44" xr:uid="{00000000-0002-0000-0100-000004000000}">
      <formula1>0</formula1>
      <formula2>5</formula2>
    </dataValidation>
    <dataValidation type="decimal" allowBlank="1" showInputMessage="1" showErrorMessage="1" sqref="AM15 AM29 AM43" xr:uid="{00000000-0002-0000-0100-000005000000}">
      <formula1>0</formula1>
      <formula2>2</formula2>
    </dataValidation>
    <dataValidation type="decimal" allowBlank="1" showInputMessage="1" showErrorMessage="1" sqref="AM14 AM28 AM42" xr:uid="{00000000-0002-0000-0100-000006000000}">
      <formula1>0</formula1>
      <formula2>3</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synthétique d'évaluation </vt:lpstr>
      <vt:lpstr>Mode d'emploi</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BOUILLON Jf</dc:creator>
  <dc:description/>
  <cp:lastModifiedBy>BOUILLON Jf</cp:lastModifiedBy>
  <cp:revision>1</cp:revision>
  <dcterms:created xsi:type="dcterms:W3CDTF">2023-02-22T10:20:02Z</dcterms:created>
  <dcterms:modified xsi:type="dcterms:W3CDTF">2023-04-05T08:10:22Z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